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mc:AlternateContent xmlns:mc="http://schemas.openxmlformats.org/markup-compatibility/2006">
    <mc:Choice Requires="x15">
      <x15ac:absPath xmlns:x15ac="http://schemas.microsoft.com/office/spreadsheetml/2010/11/ac" url="D:\まん延防止申請様式等\大規模集客施設\映画館\"/>
    </mc:Choice>
  </mc:AlternateContent>
  <xr:revisionPtr revIDLastSave="0" documentId="8_{4B1D98A2-B5A5-438D-8745-C2B5B57F069F}" xr6:coauthVersionLast="36" xr6:coauthVersionMax="36" xr10:uidLastSave="{00000000-0000-0000-0000-000000000000}"/>
  <bookViews>
    <workbookView xWindow="0" yWindow="0" windowWidth="20520" windowHeight="10943" xr2:uid="{00000000-000D-0000-FFFF-FFFF00000000}"/>
  </bookViews>
  <sheets>
    <sheet name="申請書" sheetId="4" r:id="rId1"/>
    <sheet name="リスト" sheetId="2" r:id="rId2"/>
  </sheets>
  <definedNames>
    <definedName name="_xlnm.Print_Area" localSheetId="0">申請書!$A$1:$Q$48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4" l="1"/>
  <c r="O36" i="4"/>
  <c r="O35" i="4"/>
  <c r="Q34" i="4"/>
  <c r="P34" i="4"/>
  <c r="O34" i="4"/>
  <c r="U33" i="4"/>
  <c r="T33" i="4"/>
  <c r="Q33" i="4"/>
  <c r="P33" i="4"/>
  <c r="N33" i="4"/>
  <c r="M33" i="4"/>
  <c r="K33" i="4"/>
  <c r="G33" i="4"/>
  <c r="U32" i="4"/>
  <c r="T32" i="4"/>
  <c r="Q32" i="4"/>
  <c r="P32" i="4"/>
  <c r="N32" i="4"/>
  <c r="M32" i="4"/>
  <c r="K32" i="4"/>
  <c r="G32" i="4"/>
  <c r="U31" i="4"/>
  <c r="T31" i="4"/>
  <c r="Q31" i="4"/>
  <c r="P31" i="4"/>
  <c r="N31" i="4"/>
  <c r="M31" i="4"/>
  <c r="K31" i="4"/>
  <c r="G31" i="4"/>
  <c r="U30" i="4"/>
  <c r="T30" i="4"/>
  <c r="Q30" i="4"/>
  <c r="P30" i="4"/>
  <c r="N30" i="4"/>
  <c r="M30" i="4"/>
  <c r="K30" i="4"/>
  <c r="G30" i="4"/>
  <c r="U29" i="4"/>
  <c r="T29" i="4"/>
  <c r="Q29" i="4"/>
  <c r="P29" i="4"/>
  <c r="N29" i="4"/>
  <c r="M29" i="4"/>
  <c r="K29" i="4"/>
  <c r="G29" i="4"/>
  <c r="U28" i="4"/>
  <c r="T28" i="4"/>
  <c r="Q28" i="4"/>
  <c r="P28" i="4"/>
  <c r="N28" i="4"/>
  <c r="M28" i="4"/>
  <c r="K28" i="4"/>
  <c r="G28" i="4"/>
  <c r="U27" i="4"/>
  <c r="T27" i="4"/>
  <c r="Q27" i="4"/>
  <c r="P27" i="4"/>
  <c r="N27" i="4"/>
  <c r="M27" i="4"/>
  <c r="K27" i="4"/>
  <c r="G27" i="4"/>
  <c r="U26" i="4"/>
  <c r="T26" i="4"/>
  <c r="N26" i="4"/>
  <c r="M26" i="4"/>
  <c r="K26" i="4"/>
  <c r="G26" i="4"/>
  <c r="U25" i="4"/>
  <c r="T25" i="4"/>
  <c r="N25" i="4"/>
  <c r="M25" i="4"/>
  <c r="K25" i="4"/>
  <c r="G25" i="4"/>
  <c r="U24" i="4"/>
  <c r="T24" i="4"/>
  <c r="N24" i="4"/>
  <c r="M24" i="4"/>
  <c r="K24" i="4"/>
  <c r="G24" i="4"/>
  <c r="U23" i="4"/>
  <c r="T23" i="4"/>
  <c r="N23" i="4"/>
  <c r="M23" i="4"/>
  <c r="K23" i="4"/>
  <c r="G23" i="4"/>
  <c r="U22" i="4"/>
  <c r="T22" i="4"/>
  <c r="N22" i="4"/>
  <c r="M22" i="4"/>
  <c r="K22" i="4"/>
  <c r="G22" i="4"/>
  <c r="O16" i="4"/>
  <c r="O14" i="4"/>
  <c r="M10" i="4"/>
</calcChain>
</file>

<file path=xl/sharedStrings.xml><?xml version="1.0" encoding="utf-8"?>
<sst xmlns="http://schemas.openxmlformats.org/spreadsheetml/2006/main" count="45" uniqueCount="42">
  <si>
    <t>上映できなくなった映画の回数（F）</t>
    <rPh sb="0" eb="2">
      <t>じょうえい</t>
    </rPh>
    <rPh sb="9" eb="11">
      <t>えいが</t>
    </rPh>
    <rPh sb="12" eb="14">
      <t>かいすう</t>
    </rPh>
    <phoneticPr fontId="1" type="Hiragana"/>
  </si>
  <si>
    <t>静岡県新型コロナウイルス感染拡大防止協力金（営業時間短縮要請）</t>
    <rPh sb="0" eb="3">
      <t>しずおかけん</t>
    </rPh>
    <rPh sb="3" eb="5">
      <t>しんがた</t>
    </rPh>
    <rPh sb="12" eb="14">
      <t>かんせん</t>
    </rPh>
    <rPh sb="14" eb="16">
      <t>かくだい</t>
    </rPh>
    <rPh sb="16" eb="18">
      <t>ぼうし</t>
    </rPh>
    <rPh sb="18" eb="21">
      <t>きょうりょくきん</t>
    </rPh>
    <rPh sb="22" eb="24">
      <t>えいぎょう</t>
    </rPh>
    <rPh sb="24" eb="26">
      <t>じかん</t>
    </rPh>
    <rPh sb="26" eb="28">
      <t>たんしゅく</t>
    </rPh>
    <rPh sb="28" eb="30">
      <t>ようせい</t>
    </rPh>
    <phoneticPr fontId="1" type="Hiragana"/>
  </si>
  <si>
    <t>①大規模施設が所在する市町名</t>
    <rPh sb="1" eb="4">
      <t>だいきぼ</t>
    </rPh>
    <rPh sb="4" eb="6">
      <t>しせつ</t>
    </rPh>
    <rPh sb="7" eb="9">
      <t>しょざい</t>
    </rPh>
    <rPh sb="11" eb="13">
      <t>しまち</t>
    </rPh>
    <rPh sb="13" eb="14">
      <t>めい</t>
    </rPh>
    <phoneticPr fontId="1" type="Hiragana"/>
  </si>
  <si>
    <t>③自己利用部分面積（㎡）</t>
    <rPh sb="1" eb="3">
      <t>じこ</t>
    </rPh>
    <rPh sb="3" eb="5">
      <t>りよう</t>
    </rPh>
    <rPh sb="5" eb="7">
      <t>ぶぶん</t>
    </rPh>
    <rPh sb="7" eb="9">
      <t>めんせき</t>
    </rPh>
    <phoneticPr fontId="1" type="Hiragana"/>
  </si>
  <si>
    <t>④常設のスクリーン数</t>
    <rPh sb="1" eb="3">
      <t>じょうせつ</t>
    </rPh>
    <rPh sb="9" eb="10">
      <t>すう</t>
    </rPh>
    <phoneticPr fontId="1" type="Hiragana"/>
  </si>
  <si>
    <t>開始
時刻</t>
    <rPh sb="0" eb="2">
      <t>かいし</t>
    </rPh>
    <rPh sb="3" eb="5">
      <t>じこく</t>
    </rPh>
    <phoneticPr fontId="1" type="Hiragana"/>
  </si>
  <si>
    <t>⑤映画館配給会社向け協力金を併せて申請する</t>
    <rPh sb="1" eb="4">
      <t>えいがかん</t>
    </rPh>
    <rPh sb="4" eb="6">
      <t>はいきゅう</t>
    </rPh>
    <rPh sb="6" eb="8">
      <t>かいしゃ</t>
    </rPh>
    <rPh sb="8" eb="9">
      <t>む</t>
    </rPh>
    <rPh sb="10" eb="13">
      <t>きょうりょくきん</t>
    </rPh>
    <rPh sb="14" eb="15">
      <t>あわ</t>
    </rPh>
    <rPh sb="17" eb="19">
      <t>しんせい</t>
    </rPh>
    <phoneticPr fontId="1" type="Hiragana"/>
  </si>
  <si>
    <t>時短率
(E/C)</t>
    <rPh sb="0" eb="2">
      <t>じたん</t>
    </rPh>
    <rPh sb="2" eb="3">
      <t>りつ</t>
    </rPh>
    <phoneticPr fontId="1" type="Hiragana"/>
  </si>
  <si>
    <t>○</t>
  </si>
  <si>
    <t>（A）</t>
  </si>
  <si>
    <t>（B）</t>
  </si>
  <si>
    <t>上記の内
配給会社分（3）</t>
    <rPh sb="0" eb="2">
      <t>じょうき</t>
    </rPh>
    <rPh sb="3" eb="4">
      <t>うち</t>
    </rPh>
    <rPh sb="5" eb="7">
      <t>はいきゅう</t>
    </rPh>
    <rPh sb="7" eb="9">
      <t>がいしゃ</t>
    </rPh>
    <rPh sb="9" eb="10">
      <t>ぶん</t>
    </rPh>
    <phoneticPr fontId="1" type="Hiragana"/>
  </si>
  <si>
    <t>終了
時刻</t>
    <rPh sb="0" eb="2">
      <t>しゅうりょう</t>
    </rPh>
    <rPh sb="3" eb="5">
      <t>じこく</t>
    </rPh>
    <phoneticPr fontId="1" type="Hiragana"/>
  </si>
  <si>
    <t>定休日
あれば○</t>
    <rPh sb="0" eb="3">
      <t>ていきゅうび</t>
    </rPh>
    <phoneticPr fontId="1" type="Hiragana"/>
  </si>
  <si>
    <t>（4）協力金合計</t>
    <rPh sb="3" eb="6">
      <t>きょうりょくきん</t>
    </rPh>
    <rPh sb="6" eb="8">
      <t>ごうけい</t>
    </rPh>
    <phoneticPr fontId="1" type="Hiragana"/>
  </si>
  <si>
    <t>本来の
営業時間（C）</t>
    <rPh sb="0" eb="2">
      <t>ほんらい</t>
    </rPh>
    <rPh sb="4" eb="6">
      <t>えいぎょう</t>
    </rPh>
    <rPh sb="6" eb="8">
      <t>じかん</t>
    </rPh>
    <phoneticPr fontId="1" type="Hiragana"/>
  </si>
  <si>
    <t>時短上映率
(F/D)</t>
    <rPh sb="0" eb="2">
      <t>じたん</t>
    </rPh>
    <rPh sb="2" eb="4">
      <t>じょうえい</t>
    </rPh>
    <rPh sb="4" eb="5">
      <t>りつ</t>
    </rPh>
    <phoneticPr fontId="1" type="Hiragana"/>
  </si>
  <si>
    <t>×</t>
  </si>
  <si>
    <t>本来の上映回数（D）</t>
    <rPh sb="0" eb="2">
      <t>ほんらい</t>
    </rPh>
    <rPh sb="3" eb="5">
      <t>じょうえい</t>
    </rPh>
    <rPh sb="5" eb="7">
      <t>かいすう</t>
    </rPh>
    <phoneticPr fontId="1" type="Hiragana"/>
  </si>
  <si>
    <t>【本来の開始及び終了時刻】時短要請前の営業時間を記入してください。</t>
    <rPh sb="1" eb="3">
      <t>ほんらい</t>
    </rPh>
    <rPh sb="4" eb="6">
      <t>かいし</t>
    </rPh>
    <rPh sb="6" eb="7">
      <t>およ</t>
    </rPh>
    <rPh sb="8" eb="10">
      <t>しゅうりょう</t>
    </rPh>
    <rPh sb="10" eb="12">
      <t>じこく</t>
    </rPh>
    <rPh sb="13" eb="17">
      <t>じたんようせい</t>
    </rPh>
    <rPh sb="17" eb="18">
      <t>まえ</t>
    </rPh>
    <rPh sb="19" eb="23">
      <t>えいぎょうじかん</t>
    </rPh>
    <rPh sb="24" eb="26">
      <t>きにゅう</t>
    </rPh>
    <phoneticPr fontId="1" type="Hiragana"/>
  </si>
  <si>
    <t>単位</t>
    <rPh sb="0" eb="2">
      <t>たんい</t>
    </rPh>
    <phoneticPr fontId="1" type="Hiragana"/>
  </si>
  <si>
    <t>短縮した営業時間(E)</t>
    <rPh sb="0" eb="2">
      <t>たんしゅく</t>
    </rPh>
    <rPh sb="4" eb="6">
      <t>えいぎょう</t>
    </rPh>
    <rPh sb="6" eb="8">
      <t>じかん</t>
    </rPh>
    <phoneticPr fontId="1" type="Hiragana"/>
  </si>
  <si>
    <t>小計</t>
    <rPh sb="0" eb="2">
      <t>しょうけい</t>
    </rPh>
    <phoneticPr fontId="1" type="Hiragana"/>
  </si>
  <si>
    <r>
      <t>(2)映画館運営事業者に係る追加協力金</t>
    </r>
    <r>
      <rPr>
        <sz val="9"/>
        <color rgb="FFFF0000"/>
        <rFont val="ＭＳ Ｐ明朝"/>
        <family val="1"/>
        <charset val="128"/>
      </rPr>
      <t>（1円未満切捨）</t>
    </r>
    <rPh sb="3" eb="6">
      <t>えいがかん</t>
    </rPh>
    <rPh sb="6" eb="8">
      <t>うんえい</t>
    </rPh>
    <rPh sb="8" eb="10">
      <t>じぎょう</t>
    </rPh>
    <rPh sb="10" eb="11">
      <t>しゃ</t>
    </rPh>
    <rPh sb="12" eb="13">
      <t>かか</t>
    </rPh>
    <rPh sb="14" eb="16">
      <t>ついか</t>
    </rPh>
    <rPh sb="16" eb="19">
      <t>きょうりょくきん</t>
    </rPh>
    <phoneticPr fontId="1" type="Hiragana"/>
  </si>
  <si>
    <r>
      <t xml:space="preserve">(1)自己利用部分面積に係る協力金
</t>
    </r>
    <r>
      <rPr>
        <sz val="9"/>
        <color rgb="FFFF0000"/>
        <rFont val="ＭＳ Ｐ明朝"/>
        <family val="1"/>
        <charset val="128"/>
      </rPr>
      <t>（1円未満切捨）</t>
    </r>
    <rPh sb="3" eb="5">
      <t>じこ</t>
    </rPh>
    <rPh sb="5" eb="7">
      <t>りよう</t>
    </rPh>
    <rPh sb="7" eb="9">
      <t>ぶぶん</t>
    </rPh>
    <rPh sb="9" eb="11">
      <t>めんせき</t>
    </rPh>
    <rPh sb="12" eb="13">
      <t>かか</t>
    </rPh>
    <rPh sb="14" eb="17">
      <t>きょうりょくきん</t>
    </rPh>
    <rPh sb="20" eb="21">
      <t>えん</t>
    </rPh>
    <rPh sb="21" eb="23">
      <t>みまん</t>
    </rPh>
    <rPh sb="23" eb="24">
      <t>き</t>
    </rPh>
    <rPh sb="24" eb="25">
      <t>す</t>
    </rPh>
    <phoneticPr fontId="1" type="Hiragana"/>
  </si>
  <si>
    <t>※入力上の注意</t>
    <rPh sb="1" eb="4">
      <t>にゅうりょくじょう</t>
    </rPh>
    <rPh sb="5" eb="7">
      <t>ちゅうい</t>
    </rPh>
    <phoneticPr fontId="1" type="Hiragana"/>
  </si>
  <si>
    <t>協力金合計（4）</t>
    <rPh sb="0" eb="3">
      <t>きょうりょくきん</t>
    </rPh>
    <rPh sb="3" eb="5">
      <t>ごうけい</t>
    </rPh>
    <phoneticPr fontId="1" type="Hiragana"/>
  </si>
  <si>
    <t>（3）配給会社向け協力金
（（2）小計と同額）</t>
    <rPh sb="17" eb="19">
      <t>しょうけい</t>
    </rPh>
    <rPh sb="20" eb="22">
      <t>どうがく</t>
    </rPh>
    <phoneticPr fontId="1" type="Hiragana"/>
  </si>
  <si>
    <t>大規模施設運営事業者向け（映画館運営事業者用）協力金算定シート</t>
    <rPh sb="0" eb="3">
      <t>だいきぼ</t>
    </rPh>
    <rPh sb="3" eb="5">
      <t>しせつ</t>
    </rPh>
    <rPh sb="5" eb="7">
      <t>うんえい</t>
    </rPh>
    <rPh sb="7" eb="10">
      <t>じぎょうしゃ</t>
    </rPh>
    <rPh sb="10" eb="11">
      <t>む</t>
    </rPh>
    <rPh sb="13" eb="16">
      <t>えいがかん</t>
    </rPh>
    <rPh sb="16" eb="18">
      <t>うんえい</t>
    </rPh>
    <rPh sb="18" eb="21">
      <t>じぎょうしゃ</t>
    </rPh>
    <rPh sb="21" eb="22">
      <t>よう</t>
    </rPh>
    <rPh sb="23" eb="26">
      <t>きょうりょくきん</t>
    </rPh>
    <rPh sb="26" eb="28">
      <t>さんてい</t>
    </rPh>
    <phoneticPr fontId="1" type="Hiragana"/>
  </si>
  <si>
    <t>協力した日（期間）
要請期間中8/19まで連続して協力する必要があります。</t>
    <rPh sb="0" eb="2">
      <t>きょうりょく</t>
    </rPh>
    <rPh sb="4" eb="5">
      <t>ひ</t>
    </rPh>
    <rPh sb="6" eb="8">
      <t>きかん</t>
    </rPh>
    <rPh sb="11" eb="13">
      <t>ようせい</t>
    </rPh>
    <rPh sb="13" eb="16">
      <t>きかんちゅう</t>
    </rPh>
    <rPh sb="22" eb="24">
      <t>れんぞく</t>
    </rPh>
    <rPh sb="26" eb="28">
      <t>きょうりょく</t>
    </rPh>
    <rPh sb="30" eb="32">
      <t>ひつよう</t>
    </rPh>
    <phoneticPr fontId="1" type="Hiragana"/>
  </si>
  <si>
    <t>協力日数
（G）</t>
    <rPh sb="0" eb="2">
      <t>きょうりょく</t>
    </rPh>
    <rPh sb="2" eb="4">
      <t>にっすう</t>
    </rPh>
    <phoneticPr fontId="1" type="Hiragana"/>
  </si>
  <si>
    <t>協力金額</t>
    <rPh sb="0" eb="3">
      <t>きょうりょくきん</t>
    </rPh>
    <rPh sb="3" eb="4">
      <t>がく</t>
    </rPh>
    <phoneticPr fontId="1" type="Hiragana"/>
  </si>
  <si>
    <t>参考
計算結果</t>
    <rPh sb="0" eb="2">
      <t>さんこう</t>
    </rPh>
    <rPh sb="3" eb="5">
      <t>けいさん</t>
    </rPh>
    <rPh sb="5" eb="7">
      <t>けっか</t>
    </rPh>
    <phoneticPr fontId="1" type="Hiragana"/>
  </si>
  <si>
    <t>本来の営業時間等</t>
    <rPh sb="0" eb="2">
      <t>ほんらい</t>
    </rPh>
    <rPh sb="3" eb="5">
      <t>えいぎょう</t>
    </rPh>
    <rPh sb="5" eb="7">
      <t>じかん</t>
    </rPh>
    <rPh sb="7" eb="8">
      <t>とう</t>
    </rPh>
    <phoneticPr fontId="1" type="Hiragana"/>
  </si>
  <si>
    <t>映画館運営事業者合計</t>
    <rPh sb="0" eb="3">
      <t>えいがかん</t>
    </rPh>
    <rPh sb="3" eb="8">
      <t>うんえいじぎょうしゃ</t>
    </rPh>
    <rPh sb="8" eb="10">
      <t>ごうけい</t>
    </rPh>
    <phoneticPr fontId="1" type="Hiragana"/>
  </si>
  <si>
    <t>要請に応じて短縮した営業時間等</t>
  </si>
  <si>
    <t>【開始・終了時刻共通】プルダウンで選択してください。24時間表記（午前1時は25時）で入力し、30分単位未満は30分、30分超は1時間としてください。</t>
    <rPh sb="1" eb="3">
      <t>かいし</t>
    </rPh>
    <rPh sb="4" eb="8">
      <t>しゅうりょうじこく</t>
    </rPh>
    <rPh sb="8" eb="10">
      <t>きょうつう</t>
    </rPh>
    <rPh sb="17" eb="19">
      <t>せんたく</t>
    </rPh>
    <rPh sb="28" eb="29">
      <t>じ</t>
    </rPh>
    <rPh sb="29" eb="30">
      <t>かん</t>
    </rPh>
    <rPh sb="30" eb="32">
      <t>ひょうき</t>
    </rPh>
    <rPh sb="33" eb="35">
      <t>ごぜん</t>
    </rPh>
    <rPh sb="36" eb="37">
      <t>じ</t>
    </rPh>
    <rPh sb="40" eb="41">
      <t>じ</t>
    </rPh>
    <rPh sb="43" eb="45">
      <t>にゅうりょく</t>
    </rPh>
    <rPh sb="49" eb="50">
      <t>ふん</t>
    </rPh>
    <rPh sb="50" eb="52">
      <t>たんい</t>
    </rPh>
    <rPh sb="52" eb="54">
      <t>みまん</t>
    </rPh>
    <rPh sb="57" eb="58">
      <t>ふん</t>
    </rPh>
    <rPh sb="61" eb="62">
      <t>ふん</t>
    </rPh>
    <rPh sb="62" eb="63">
      <t>こ</t>
    </rPh>
    <rPh sb="65" eb="67">
      <t>じかん</t>
    </rPh>
    <phoneticPr fontId="1" type="Hiragana"/>
  </si>
  <si>
    <t>【D】要請前の本来の上映回数を記載してください。</t>
  </si>
  <si>
    <t>【E】要請に応じて営業時間を短縮したことにより上映できなくなった映画の回数を記載してください。</t>
    <rPh sb="3" eb="5">
      <t>ようせい</t>
    </rPh>
    <rPh sb="6" eb="7">
      <t>おう</t>
    </rPh>
    <rPh sb="9" eb="11">
      <t>えいぎょう</t>
    </rPh>
    <rPh sb="11" eb="13">
      <t>じかん</t>
    </rPh>
    <rPh sb="14" eb="16">
      <t>たんしゅく</t>
    </rPh>
    <rPh sb="23" eb="25">
      <t>じょうえい</t>
    </rPh>
    <rPh sb="32" eb="34">
      <t>えいが</t>
    </rPh>
    <rPh sb="35" eb="37">
      <t>かいすう</t>
    </rPh>
    <rPh sb="38" eb="40">
      <t>きさい</t>
    </rPh>
    <phoneticPr fontId="1" type="Hiragana"/>
  </si>
  <si>
    <t>②延べ床面積が1,000㎡を超える映画館運営事業者である。（〇を入力）</t>
    <rPh sb="1" eb="2">
      <t>の</t>
    </rPh>
    <rPh sb="3" eb="6">
      <t>ゆかめんせき</t>
    </rPh>
    <rPh sb="14" eb="15">
      <t>こ</t>
    </rPh>
    <rPh sb="17" eb="20">
      <t>えいがかん</t>
    </rPh>
    <rPh sb="20" eb="22">
      <t>うんえい</t>
    </rPh>
    <rPh sb="22" eb="25">
      <t>じぎょうしゃ</t>
    </rPh>
    <rPh sb="32" eb="34">
      <t>にゅうりょく</t>
    </rPh>
    <phoneticPr fontId="1" type="Hiragana"/>
  </si>
  <si>
    <t>【B】映画館全体に常設するスクリーン数を記載してください。</t>
    <rPh sb="3" eb="8">
      <t>えいがかんぜんたい</t>
    </rPh>
    <rPh sb="9" eb="11">
      <t>じょうせつ</t>
    </rPh>
    <rPh sb="18" eb="19">
      <t>すう</t>
    </rPh>
    <rPh sb="20" eb="22">
      <t>きさい</t>
    </rPh>
    <phoneticPr fontId="1" type="Hiragana"/>
  </si>
  <si>
    <t>（計算式）　※１円未満を切捨て
（1）自己利用部分面積に係る協力金　　　　　　（A）単位　×　200,000円　×　（E）　/　（C）　×　（G）
（2）映画館運営事業者に係る追加協力金　　 　（B）　×　　20,000円　×　（F）　/　（D）　×　（G）</t>
    <rPh sb="1" eb="4">
      <t>けいさんしき</t>
    </rPh>
    <rPh sb="8" eb="9">
      <t>えん</t>
    </rPh>
    <rPh sb="9" eb="11">
      <t>みまん</t>
    </rPh>
    <rPh sb="12" eb="13">
      <t>き</t>
    </rPh>
    <rPh sb="13" eb="14">
      <t>す</t>
    </rPh>
    <rPh sb="19" eb="21">
      <t>じこ</t>
    </rPh>
    <rPh sb="21" eb="23">
      <t>りよう</t>
    </rPh>
    <rPh sb="23" eb="25">
      <t>ぶぶん</t>
    </rPh>
    <rPh sb="25" eb="27">
      <t>めんせき</t>
    </rPh>
    <rPh sb="28" eb="29">
      <t>かか</t>
    </rPh>
    <rPh sb="30" eb="33">
      <t>きょうりょくきん</t>
    </rPh>
    <rPh sb="42" eb="44">
      <t>たんい</t>
    </rPh>
    <rPh sb="54" eb="55">
      <t>えん</t>
    </rPh>
    <rPh sb="77" eb="80">
      <t>えいがかん</t>
    </rPh>
    <rPh sb="80" eb="82">
      <t>うんえい</t>
    </rPh>
    <rPh sb="82" eb="85">
      <t>じぎょうしゃ</t>
    </rPh>
    <rPh sb="86" eb="87">
      <t>かか</t>
    </rPh>
    <rPh sb="88" eb="90">
      <t>ついか</t>
    </rPh>
    <rPh sb="90" eb="93">
      <t>きょうりょくきん</t>
    </rPh>
    <rPh sb="110" eb="111">
      <t>えん</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</si>
</sst>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h:mm;@"/>
    <numFmt numFmtId="178" formatCode="[h]:mm"/>
  </numFmts>
  <fonts count="11" x14ac:knownFonts="1">
    <font>
      <sz val="11"/>
      <color theme="1"/>
      <name val="游ゴシック"/>
      <family val="3"/>
      <scheme val="minor"/>
    </font>
    <font>
      <sz val="6"/>
      <name val="游ゴシック"/>
      <family val="3"/>
    </font>
    <font>
      <sz val="11"/>
      <color theme="1"/>
      <name val="ＭＳ Ｐ明朝"/>
      <family val="1"/>
    </font>
    <font>
      <u/>
      <sz val="12"/>
      <color theme="1"/>
      <name val="ＭＳ ゴシック"/>
      <family val="3"/>
    </font>
    <font>
      <sz val="10"/>
      <color theme="1"/>
      <name val="ＭＳ Ｐ明朝"/>
      <family val="1"/>
    </font>
    <font>
      <sz val="8"/>
      <color theme="1"/>
      <name val="ＭＳ Ｐ明朝"/>
      <family val="1"/>
    </font>
    <font>
      <sz val="9"/>
      <color theme="1"/>
      <name val="ＭＳ Ｐ明朝"/>
      <family val="1"/>
    </font>
    <font>
      <sz val="11"/>
      <color rgb="FFFF0000"/>
      <name val="ＭＳ Ｐ明朝"/>
      <family val="1"/>
    </font>
    <font>
      <sz val="12"/>
      <color theme="1"/>
      <name val="ＭＳ Ｐ明朝"/>
      <family val="1"/>
    </font>
    <font>
      <sz val="11"/>
      <color theme="1"/>
      <name val="游ゴシック"/>
      <family val="3"/>
      <scheme val="minor"/>
    </font>
    <font>
      <sz val="9"/>
      <color rgb="FFFF0000"/>
      <name val="ＭＳ Ｐ明朝"/>
      <family val="1"/>
      <charset val="128"/>
    </font>
  </fonts>
  <fills count="6">
    <fill>
      <patternFill patternType="none"/>
    </fill>
    <fill>
      <patternFill patternType="gray125"/>
    </fill>
    <fill>
      <patternFill patternType="solid">
        <fgColor rgb="FFD4F3B5"/>
        <bgColor indexed="64"/>
      </patternFill>
    </fill>
    <fill>
      <patternFill patternType="solid">
        <fgColor rgb="FF90D7F0"/>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hair">
        <color indexed="64"/>
      </top>
      <bottom/>
      <diagonal/>
    </border>
    <border>
      <left/>
      <right/>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96">
    <xf numFmtId="0" fontId="0" fillId="0" borderId="0" xfId="0">
      <alignment vertical="center"/>
    </xf>
    <xf numFmtId="0" fontId="2" fillId="0" borderId="0" xfId="0" applyFont="1" applyProtection="1">
      <alignment vertical="center"/>
    </xf>
    <xf numFmtId="0" fontId="3" fillId="0" borderId="0" xfId="0" applyFont="1" applyProtection="1">
      <alignment vertical="center"/>
    </xf>
    <xf numFmtId="0" fontId="4" fillId="2" borderId="1" xfId="0" applyFont="1" applyFill="1" applyBorder="1" applyAlignment="1" applyProtection="1">
      <alignment vertical="center"/>
    </xf>
    <xf numFmtId="0" fontId="4" fillId="0" borderId="0"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0" xfId="0" applyFont="1" applyBorder="1" applyAlignment="1" applyProtection="1">
      <alignment horizontal="left" vertical="center"/>
    </xf>
    <xf numFmtId="0" fontId="4" fillId="0" borderId="0" xfId="0" applyFont="1" applyBorder="1" applyAlignment="1" applyProtection="1">
      <alignment horizontal="right" vertical="center"/>
    </xf>
    <xf numFmtId="0" fontId="4" fillId="0" borderId="0" xfId="0" applyFont="1" applyAlignment="1" applyProtection="1">
      <alignment horizontal="right" vertical="center"/>
    </xf>
    <xf numFmtId="0" fontId="2" fillId="0" borderId="0" xfId="0" applyFont="1" applyAlignment="1" applyProtection="1">
      <alignment horizontal="right" vertical="center"/>
    </xf>
    <xf numFmtId="0" fontId="2" fillId="2" borderId="1" xfId="0" applyFont="1" applyFill="1" applyBorder="1" applyAlignment="1" applyProtection="1">
      <alignment vertical="center"/>
    </xf>
    <xf numFmtId="0" fontId="2" fillId="0" borderId="0" xfId="0" applyNumberFormat="1" applyFont="1" applyAlignment="1" applyProtection="1">
      <alignment vertical="center" wrapText="1"/>
    </xf>
    <xf numFmtId="0" fontId="4" fillId="0" borderId="0" xfId="0" applyFont="1" applyProtection="1">
      <alignment vertical="center"/>
    </xf>
    <xf numFmtId="0" fontId="2" fillId="3" borderId="1" xfId="0" applyFont="1" applyFill="1" applyBorder="1" applyAlignment="1" applyProtection="1">
      <alignment horizontal="center" vertical="center"/>
      <protection locked="0"/>
    </xf>
    <xf numFmtId="177" fontId="7" fillId="3" borderId="1" xfId="0" applyNumberFormat="1" applyFont="1" applyFill="1" applyBorder="1" applyProtection="1">
      <alignment vertical="center"/>
      <protection locked="0"/>
    </xf>
    <xf numFmtId="177" fontId="2" fillId="3" borderId="1" xfId="0" applyNumberFormat="1" applyFont="1" applyFill="1" applyBorder="1" applyProtection="1">
      <alignment vertical="center"/>
      <protection locked="0"/>
    </xf>
    <xf numFmtId="178" fontId="7" fillId="3" borderId="1" xfId="0" applyNumberFormat="1" applyFont="1" applyFill="1" applyBorder="1" applyProtection="1">
      <alignment vertical="center"/>
      <protection locked="0"/>
    </xf>
    <xf numFmtId="178" fontId="2" fillId="3" borderId="1" xfId="0" applyNumberFormat="1" applyFont="1" applyFill="1" applyBorder="1" applyProtection="1">
      <alignment vertical="center"/>
      <protection locked="0"/>
    </xf>
    <xf numFmtId="177" fontId="2" fillId="0" borderId="1" xfId="0" applyNumberFormat="1" applyFont="1" applyBorder="1" applyProtection="1">
      <alignment vertical="center"/>
    </xf>
    <xf numFmtId="0" fontId="7" fillId="3" borderId="1" xfId="0" applyFont="1" applyFill="1" applyBorder="1" applyProtection="1">
      <alignment vertical="center"/>
      <protection locked="0"/>
    </xf>
    <xf numFmtId="0" fontId="2" fillId="3" borderId="1" xfId="0" applyFont="1" applyFill="1" applyBorder="1" applyProtection="1">
      <alignment vertical="center"/>
      <protection locked="0"/>
    </xf>
    <xf numFmtId="0" fontId="8" fillId="0" borderId="0" xfId="0" applyFont="1" applyAlignment="1" applyProtection="1">
      <alignment horizontal="center" vertical="center"/>
    </xf>
    <xf numFmtId="177" fontId="7" fillId="3" borderId="0" xfId="0" applyNumberFormat="1" applyFont="1" applyFill="1" applyProtection="1">
      <alignment vertical="center"/>
      <protection locked="0"/>
    </xf>
    <xf numFmtId="38" fontId="8" fillId="0" borderId="0" xfId="0" applyNumberFormat="1" applyFont="1" applyAlignment="1" applyProtection="1">
      <alignment horizontal="right" vertical="center"/>
    </xf>
    <xf numFmtId="0" fontId="2" fillId="4" borderId="1" xfId="0" applyFont="1" applyFill="1" applyBorder="1" applyAlignment="1" applyProtection="1">
      <alignment vertical="center" wrapText="1"/>
    </xf>
    <xf numFmtId="13" fontId="2" fillId="0" borderId="1" xfId="0" applyNumberFormat="1" applyFont="1" applyBorder="1" applyProtection="1">
      <alignment vertical="center"/>
    </xf>
    <xf numFmtId="0" fontId="2" fillId="0" borderId="0" xfId="0" applyFont="1" applyBorder="1" applyAlignment="1" applyProtection="1">
      <alignment vertical="center"/>
    </xf>
    <xf numFmtId="0" fontId="4" fillId="0" borderId="0" xfId="0" applyFont="1" applyBorder="1" applyAlignment="1" applyProtection="1">
      <alignment vertical="center" wrapText="1"/>
    </xf>
    <xf numFmtId="0" fontId="2" fillId="0" borderId="0" xfId="0" applyFont="1" applyBorder="1" applyAlignment="1" applyProtection="1">
      <alignment vertical="center" wrapText="1"/>
    </xf>
    <xf numFmtId="13" fontId="7" fillId="3" borderId="1" xfId="0" applyNumberFormat="1" applyFont="1" applyFill="1" applyBorder="1" applyAlignment="1" applyProtection="1">
      <alignment horizontal="right" vertical="center"/>
      <protection locked="0"/>
    </xf>
    <xf numFmtId="13" fontId="2" fillId="3" borderId="1" xfId="0" applyNumberFormat="1" applyFont="1" applyFill="1" applyBorder="1" applyAlignment="1" applyProtection="1">
      <alignment horizontal="right" vertical="center"/>
      <protection locked="0"/>
    </xf>
    <xf numFmtId="13" fontId="2" fillId="0" borderId="17" xfId="0" applyNumberFormat="1" applyFont="1" applyBorder="1" applyAlignment="1" applyProtection="1">
      <alignment horizontal="right" vertical="center"/>
    </xf>
    <xf numFmtId="38" fontId="7" fillId="3" borderId="1" xfId="1" applyFont="1" applyFill="1" applyBorder="1" applyProtection="1">
      <alignment vertical="center"/>
      <protection locked="0"/>
    </xf>
    <xf numFmtId="38" fontId="2" fillId="3" borderId="1" xfId="1" applyFont="1" applyFill="1" applyBorder="1" applyProtection="1">
      <alignment vertical="center"/>
      <protection locked="0"/>
    </xf>
    <xf numFmtId="38" fontId="8" fillId="0" borderId="18" xfId="0" applyNumberFormat="1" applyFont="1" applyBorder="1" applyProtection="1">
      <alignment vertical="center"/>
    </xf>
    <xf numFmtId="38" fontId="8" fillId="0" borderId="1" xfId="0" applyNumberFormat="1" applyFont="1" applyBorder="1" applyProtection="1">
      <alignment vertical="center"/>
    </xf>
    <xf numFmtId="0" fontId="6" fillId="0" borderId="0" xfId="0" applyNumberFormat="1" applyFont="1" applyAlignment="1" applyProtection="1">
      <alignment vertical="center" wrapText="1"/>
    </xf>
    <xf numFmtId="40" fontId="2" fillId="0" borderId="0" xfId="1" applyNumberFormat="1" applyFont="1" applyProtection="1">
      <alignment vertical="center"/>
    </xf>
    <xf numFmtId="20" fontId="0" fillId="0" borderId="0" xfId="0" applyNumberFormat="1">
      <alignment vertical="center"/>
    </xf>
    <xf numFmtId="178" fontId="0" fillId="0" borderId="0" xfId="0" applyNumberFormat="1">
      <alignment vertical="center"/>
    </xf>
    <xf numFmtId="20" fontId="2" fillId="5" borderId="0" xfId="0" applyNumberFormat="1" applyFont="1" applyFill="1">
      <alignment vertical="center"/>
    </xf>
    <xf numFmtId="0" fontId="0" fillId="0" borderId="0" xfId="0" applyAlignment="1">
      <alignment horizontal="center" vertical="center"/>
    </xf>
    <xf numFmtId="20" fontId="2" fillId="0" borderId="0" xfId="0" applyNumberFormat="1" applyFont="1">
      <alignment vertical="center"/>
    </xf>
    <xf numFmtId="0" fontId="2" fillId="2" borderId="1" xfId="0" applyFont="1" applyFill="1" applyBorder="1" applyAlignment="1" applyProtection="1">
      <alignment horizontal="left" vertical="center"/>
    </xf>
    <xf numFmtId="0" fontId="7" fillId="3" borderId="1" xfId="0" applyFont="1" applyFill="1" applyBorder="1" applyAlignment="1" applyProtection="1">
      <alignment horizontal="center" vertical="center"/>
      <protection locked="0"/>
    </xf>
    <xf numFmtId="0" fontId="7" fillId="3" borderId="1" xfId="0" applyFont="1" applyFill="1" applyBorder="1" applyAlignment="1" applyProtection="1">
      <alignment horizontal="right" vertical="center" wrapText="1"/>
      <protection locked="0"/>
    </xf>
    <xf numFmtId="0" fontId="2" fillId="0" borderId="1" xfId="0" applyFont="1" applyBorder="1" applyAlignment="1" applyProtection="1">
      <alignment horizontal="center" vertical="center"/>
    </xf>
    <xf numFmtId="0" fontId="6" fillId="0" borderId="1"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17" xfId="0" applyFont="1" applyBorder="1" applyAlignment="1" applyProtection="1">
      <alignment horizontal="center" vertical="center"/>
    </xf>
    <xf numFmtId="0" fontId="2" fillId="0" borderId="0" xfId="0" applyFont="1" applyBorder="1" applyAlignment="1" applyProtection="1">
      <alignment horizontal="center" vertical="center" wrapText="1"/>
    </xf>
    <xf numFmtId="176" fontId="4" fillId="0" borderId="5" xfId="0" applyNumberFormat="1" applyFont="1" applyBorder="1" applyAlignment="1" applyProtection="1">
      <alignment horizontal="center" vertical="center"/>
      <protection locked="0"/>
    </xf>
    <xf numFmtId="176" fontId="4" fillId="0" borderId="11" xfId="0" applyNumberFormat="1" applyFont="1" applyBorder="1" applyAlignment="1" applyProtection="1">
      <alignment horizontal="center" vertical="center"/>
      <protection locked="0"/>
    </xf>
    <xf numFmtId="176" fontId="4" fillId="0" borderId="17" xfId="0" applyNumberFormat="1" applyFont="1" applyBorder="1" applyAlignment="1" applyProtection="1">
      <alignment horizontal="center" vertical="center"/>
      <protection locked="0"/>
    </xf>
    <xf numFmtId="0" fontId="4"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17" xfId="0" applyFont="1" applyBorder="1" applyAlignment="1" applyProtection="1">
      <alignment horizontal="center" vertical="center"/>
    </xf>
    <xf numFmtId="0" fontId="4" fillId="0" borderId="1" xfId="0" applyFont="1" applyBorder="1" applyAlignment="1" applyProtection="1">
      <alignment horizontal="center" vertical="center" wrapText="1"/>
    </xf>
    <xf numFmtId="38" fontId="2" fillId="0" borderId="1" xfId="0" applyNumberFormat="1" applyFont="1" applyBorder="1" applyAlignment="1" applyProtection="1">
      <alignment horizontal="right" vertical="center"/>
    </xf>
    <xf numFmtId="0" fontId="2" fillId="0" borderId="0" xfId="0" applyFont="1" applyBorder="1" applyAlignment="1" applyProtection="1">
      <alignment horizontal="center" vertical="center"/>
    </xf>
    <xf numFmtId="0" fontId="2" fillId="0" borderId="15" xfId="0" applyFont="1" applyBorder="1" applyAlignment="1" applyProtection="1">
      <alignment horizontal="center" vertical="center"/>
    </xf>
    <xf numFmtId="0" fontId="8" fillId="0" borderId="1" xfId="0" applyFont="1" applyBorder="1" applyAlignment="1" applyProtection="1">
      <alignment horizontal="center" vertical="center"/>
    </xf>
    <xf numFmtId="38" fontId="8" fillId="0" borderId="1" xfId="0" applyNumberFormat="1" applyFont="1" applyBorder="1" applyAlignment="1" applyProtection="1">
      <alignment horizontal="right" vertical="center"/>
    </xf>
    <xf numFmtId="0" fontId="8" fillId="5" borderId="1" xfId="0" applyFont="1" applyFill="1" applyBorder="1" applyAlignment="1" applyProtection="1">
      <alignment horizontal="center" vertical="center"/>
    </xf>
    <xf numFmtId="0" fontId="8" fillId="0" borderId="1" xfId="0" applyFont="1" applyBorder="1" applyAlignment="1" applyProtection="1">
      <alignment horizontal="right" vertical="center"/>
    </xf>
    <xf numFmtId="0" fontId="8" fillId="5" borderId="2" xfId="0" applyFont="1" applyFill="1" applyBorder="1" applyAlignment="1" applyProtection="1">
      <alignment horizontal="center" vertical="center" wrapText="1"/>
    </xf>
    <xf numFmtId="0" fontId="8" fillId="5" borderId="9" xfId="0" applyFont="1" applyFill="1" applyBorder="1" applyAlignment="1" applyProtection="1">
      <alignment horizontal="center" vertical="center" wrapText="1"/>
    </xf>
    <xf numFmtId="0" fontId="8" fillId="5" borderId="14" xfId="0" applyFont="1" applyFill="1" applyBorder="1" applyAlignment="1" applyProtection="1">
      <alignment horizontal="center" vertical="center" wrapText="1"/>
    </xf>
    <xf numFmtId="0" fontId="8" fillId="5" borderId="4" xfId="0" applyFont="1" applyFill="1" applyBorder="1" applyAlignment="1" applyProtection="1">
      <alignment horizontal="center" vertical="center" wrapText="1"/>
    </xf>
    <xf numFmtId="0" fontId="8" fillId="5" borderId="10" xfId="0" applyFont="1" applyFill="1" applyBorder="1" applyAlignment="1" applyProtection="1">
      <alignment horizontal="center" vertical="center" wrapText="1"/>
    </xf>
    <xf numFmtId="0" fontId="8" fillId="5" borderId="16" xfId="0" applyFont="1" applyFill="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2" fillId="0" borderId="6" xfId="0" applyFont="1" applyBorder="1" applyAlignment="1" applyProtection="1">
      <alignment horizontal="left" vertical="center" wrapText="1"/>
    </xf>
    <xf numFmtId="0" fontId="2" fillId="0" borderId="12" xfId="0" applyFont="1" applyBorder="1" applyAlignment="1" applyProtection="1">
      <alignment horizontal="left" vertical="center"/>
    </xf>
    <xf numFmtId="0" fontId="2" fillId="0" borderId="21"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22" xfId="0" applyFont="1" applyBorder="1" applyAlignment="1" applyProtection="1">
      <alignment horizontal="left" vertical="center"/>
    </xf>
    <xf numFmtId="0" fontId="2" fillId="0" borderId="8" xfId="0" applyFont="1" applyBorder="1" applyAlignment="1" applyProtection="1">
      <alignment horizontal="left" vertical="center"/>
    </xf>
    <xf numFmtId="0" fontId="2" fillId="0" borderId="13" xfId="0" applyFont="1" applyBorder="1" applyAlignment="1" applyProtection="1">
      <alignment horizontal="left" vertical="center"/>
    </xf>
    <xf numFmtId="0" fontId="2" fillId="0" borderId="23" xfId="0" applyFont="1" applyBorder="1" applyAlignment="1" applyProtection="1">
      <alignment horizontal="left" vertical="center"/>
    </xf>
  </cellXfs>
  <cellStyles count="2">
    <cellStyle name="桁区切り" xfId="1" builtinId="6"/>
    <cellStyle name="標準" xfId="0" builtinId="0"/>
  </cellStyles>
  <dxfs count="3">
    <dxf>
      <fill>
        <patternFill>
          <bgColor theme="0"/>
        </patternFill>
      </fill>
    </dxf>
    <dxf>
      <font>
        <strike val="0"/>
        <color theme="0"/>
      </font>
    </dxf>
    <dxf>
      <font>
        <strike val="0"/>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635</xdr:colOff>
      <xdr:row>34</xdr:row>
      <xdr:rowOff>10795</xdr:rowOff>
    </xdr:from>
    <xdr:to>
      <xdr:col>8</xdr:col>
      <xdr:colOff>94615</xdr:colOff>
      <xdr:row>35</xdr:row>
      <xdr:rowOff>248285</xdr:rowOff>
    </xdr:to>
    <xdr:sp macro="" textlink="">
      <xdr:nvSpPr>
        <xdr:cNvPr id="7" name="図形 3">
          <a:extLst>
            <a:ext uri="{FF2B5EF4-FFF2-40B4-BE49-F238E27FC236}">
              <a16:creationId xmlns:a16="http://schemas.microsoft.com/office/drawing/2014/main" id="{00000000-0008-0000-0000-000007000000}"/>
            </a:ext>
          </a:extLst>
        </xdr:cNvPr>
        <xdr:cNvSpPr/>
      </xdr:nvSpPr>
      <xdr:spPr>
        <a:xfrm>
          <a:off x="610235" y="8983345"/>
          <a:ext cx="2741930" cy="58039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a:latin typeface="ＭＳ 明朝"/>
              <a:ea typeface="ＭＳ 明朝"/>
            </a:rPr>
            <a:t>（3）配給会社向け協力金の分配の考え方は、申請要項４P（3）を参照ください。</a:t>
          </a:r>
        </a:p>
      </xdr:txBody>
    </xdr:sp>
    <xdr:clientData/>
  </xdr:twoCellAnchor>
  <xdr:twoCellAnchor>
    <xdr:from>
      <xdr:col>2</xdr:col>
      <xdr:colOff>9525</xdr:colOff>
      <xdr:row>34</xdr:row>
      <xdr:rowOff>17780</xdr:rowOff>
    </xdr:from>
    <xdr:to>
      <xdr:col>8</xdr:col>
      <xdr:colOff>104140</xdr:colOff>
      <xdr:row>35</xdr:row>
      <xdr:rowOff>255270</xdr:rowOff>
    </xdr:to>
    <xdr:sp macro="" textlink="">
      <xdr:nvSpPr>
        <xdr:cNvPr id="10" name="図形 5">
          <a:extLst>
            <a:ext uri="{FF2B5EF4-FFF2-40B4-BE49-F238E27FC236}">
              <a16:creationId xmlns:a16="http://schemas.microsoft.com/office/drawing/2014/main" id="{00000000-0008-0000-0000-00000A000000}"/>
            </a:ext>
          </a:extLst>
        </xdr:cNvPr>
        <xdr:cNvSpPr/>
      </xdr:nvSpPr>
      <xdr:spPr>
        <a:xfrm>
          <a:off x="619125" y="8990330"/>
          <a:ext cx="2742565" cy="58039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a:latin typeface="ＭＳ 明朝"/>
              <a:ea typeface="ＭＳ 明朝"/>
            </a:rPr>
            <a:t>（3）配給会社向け協力金の分配の考え方は、申請要項４P（3）を参照ください。</a:t>
          </a:r>
        </a:p>
      </xdr:txBody>
    </xdr:sp>
    <xdr:clientData/>
  </xdr:twoCellAnchor>
  <xdr:twoCellAnchor>
    <xdr:from>
      <xdr:col>0</xdr:col>
      <xdr:colOff>19050</xdr:colOff>
      <xdr:row>2</xdr:row>
      <xdr:rowOff>133350</xdr:rowOff>
    </xdr:from>
    <xdr:to>
      <xdr:col>16</xdr:col>
      <xdr:colOff>84455</xdr:colOff>
      <xdr:row>6</xdr:row>
      <xdr:rowOff>200025</xdr:rowOff>
    </xdr:to>
    <xdr:sp macro="" textlink="">
      <xdr:nvSpPr>
        <xdr:cNvPr id="11" name="図形 6">
          <a:extLst>
            <a:ext uri="{FF2B5EF4-FFF2-40B4-BE49-F238E27FC236}">
              <a16:creationId xmlns:a16="http://schemas.microsoft.com/office/drawing/2014/main" id="{00000000-0008-0000-0000-00000B000000}"/>
            </a:ext>
          </a:extLst>
        </xdr:cNvPr>
        <xdr:cNvSpPr/>
      </xdr:nvSpPr>
      <xdr:spPr>
        <a:xfrm>
          <a:off x="19050" y="714375"/>
          <a:ext cx="7933055" cy="752475"/>
        </a:xfrm>
        <a:prstGeom prst="roundRect">
          <a:avLst/>
        </a:prstGeom>
        <a:solidFill>
          <a:schemeClr val="bg1"/>
        </a:solid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pPr algn="l"/>
          <a:r>
            <a:rPr kumimoji="1" lang="ja-JP" altLang="en-US" sz="1050">
              <a:solidFill>
                <a:schemeClr val="tx1"/>
              </a:solidFill>
              <a:latin typeface="ＭＳ 明朝"/>
              <a:ea typeface="ＭＳ 明朝"/>
            </a:rPr>
            <a:t>・映画館運営事業者は、映画配給会社から委任を受け、一括申請してください。</a:t>
          </a:r>
          <a:endParaRPr kumimoji="1" lang="en-US" altLang="ja-JP" sz="1050">
            <a:solidFill>
              <a:schemeClr val="tx1"/>
            </a:solidFill>
            <a:latin typeface="ＭＳ 明朝"/>
            <a:ea typeface="ＭＳ 明朝"/>
          </a:endParaRPr>
        </a:p>
        <a:p>
          <a:pPr marL="0" marR="0" lvl="0" indent="0" algn="l" defTabSz="914400" eaLnBrk="1" fontAlgn="auto" latinLnBrk="0" hangingPunct="1">
            <a:lnSpc>
              <a:spcPct val="100000"/>
            </a:lnSpc>
            <a:spcBef>
              <a:spcPts val="0"/>
            </a:spcBef>
            <a:spcAft>
              <a:spcPts val="0"/>
            </a:spcAft>
            <a:defRPr/>
          </a:pPr>
          <a:r>
            <a:rPr kumimoji="1" lang="ja-JP" altLang="en-US" sz="1050">
              <a:solidFill>
                <a:schemeClr val="tx1"/>
              </a:solidFill>
              <a:latin typeface="ＭＳ 明朝"/>
              <a:ea typeface="ＭＳ 明朝"/>
            </a:rPr>
            <a:t>・</a:t>
          </a:r>
          <a:r>
            <a:rPr kumimoji="1" lang="ja-JP" altLang="en-US" sz="1050" u="sng">
              <a:solidFill>
                <a:schemeClr val="tx1"/>
              </a:solidFill>
              <a:latin typeface="ＭＳ 明朝"/>
              <a:ea typeface="ＭＳ 明朝"/>
            </a:rPr>
            <a:t>下記事項（青色着色部分）を入力してください</a:t>
          </a:r>
          <a:r>
            <a:rPr kumimoji="1" lang="ja-JP" altLang="en-US" sz="1050" u="sng">
              <a:solidFill>
                <a:sysClr val="windowText" lastClr="000000"/>
              </a:solidFill>
              <a:latin typeface="ＭＳ 明朝"/>
              <a:ea typeface="ＭＳ 明朝"/>
            </a:rPr>
            <a:t>。数式が記入されており反映されます。</a:t>
          </a:r>
          <a:endParaRPr kumimoji="1" lang="en-US" altLang="ja-JP" sz="1050" u="sng">
            <a:solidFill>
              <a:sysClr val="windowText" lastClr="000000"/>
            </a:solidFill>
            <a:latin typeface="ＭＳ 明朝"/>
            <a:ea typeface="ＭＳ 明朝"/>
          </a:endParaRPr>
        </a:p>
        <a:p>
          <a:pPr algn="l"/>
          <a:r>
            <a:rPr kumimoji="1" lang="ja-JP" altLang="ja-JP" sz="1050">
              <a:solidFill>
                <a:sysClr val="windowText" lastClr="000000"/>
              </a:solidFill>
              <a:effectLst/>
              <a:latin typeface="ＭＳ 明朝"/>
              <a:ea typeface="ＭＳ 明朝"/>
              <a:cs typeface="+mn-cs"/>
            </a:rPr>
            <a:t>・本計算シートの計算により算出された計算結果（協力金合計（4））を、支給申請書</a:t>
          </a:r>
          <a:r>
            <a:rPr kumimoji="1" lang="ja-JP" altLang="en-US" sz="1050">
              <a:solidFill>
                <a:sysClr val="windowText" lastClr="000000"/>
              </a:solidFill>
              <a:effectLst/>
              <a:latin typeface="ＭＳ 明朝"/>
              <a:ea typeface="ＭＳ 明朝"/>
              <a:cs typeface="+mn-cs"/>
            </a:rPr>
            <a:t>に転記してください。</a:t>
          </a:r>
          <a:r>
            <a:rPr kumimoji="1" lang="ja-JP" altLang="ja-JP" sz="1050">
              <a:solidFill>
                <a:schemeClr val="lt1"/>
              </a:solidFill>
              <a:effectLst/>
              <a:latin typeface="ＭＳ 明朝"/>
              <a:ea typeface="ＭＳ 明朝"/>
              <a:cs typeface="+mn-cs"/>
            </a:rPr>
            <a:t>てください。</a:t>
          </a:r>
          <a:endParaRPr lang="ja-JP" altLang="ja-JP" sz="1050">
            <a:effectLst/>
            <a:latin typeface="ＭＳ 明朝"/>
            <a:ea typeface="ＭＳ 明朝"/>
          </a:endParaRPr>
        </a:p>
        <a:p>
          <a:pPr algn="l"/>
          <a:endParaRPr kumimoji="1" lang="ja-JP" altLang="en-US" sz="1000">
            <a:solidFill>
              <a:schemeClr val="tx1"/>
            </a:solidFill>
            <a:latin typeface="ＭＳ 明朝"/>
            <a:ea typeface="ＭＳ 明朝"/>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0"/>
  <sheetViews>
    <sheetView tabSelected="1" workbookViewId="0">
      <selection activeCell="E15" sqref="E15"/>
    </sheetView>
  </sheetViews>
  <sheetFormatPr defaultRowHeight="12.75" x14ac:dyDescent="0.7"/>
  <cols>
    <col min="1" max="2" width="4" style="1" customWidth="1"/>
    <col min="3" max="3" width="4.5" style="1" customWidth="1"/>
    <col min="4" max="4" width="5.125" style="1" customWidth="1"/>
    <col min="5" max="6" width="6.25" style="1" customWidth="1"/>
    <col min="7" max="7" width="6.375" style="1" customWidth="1"/>
    <col min="8" max="8" width="6.25" style="1" customWidth="1"/>
    <col min="9" max="10" width="6" style="1" customWidth="1"/>
    <col min="11" max="11" width="6.125" style="1" customWidth="1"/>
    <col min="12" max="12" width="7.625" style="1" customWidth="1"/>
    <col min="13" max="14" width="8.125" style="1" customWidth="1"/>
    <col min="15" max="16" width="9.25" style="1" customWidth="1"/>
    <col min="17" max="17" width="8.875" style="1" customWidth="1"/>
    <col min="18" max="18" width="5.125" style="1" customWidth="1"/>
    <col min="19" max="19" width="5.75" style="1" customWidth="1"/>
    <col min="20" max="21" width="12.125" style="1" customWidth="1"/>
    <col min="22" max="24" width="5.125" style="1" customWidth="1"/>
    <col min="25" max="25" width="9" style="1" customWidth="1"/>
    <col min="26" max="16384" width="9" style="1"/>
  </cols>
  <sheetData>
    <row r="1" spans="1:17" ht="32.25" customHeight="1" x14ac:dyDescent="0.7">
      <c r="A1" s="2" t="s">
        <v>28</v>
      </c>
    </row>
    <row r="2" spans="1:17" x14ac:dyDescent="0.7">
      <c r="A2" s="1" t="s">
        <v>1</v>
      </c>
    </row>
    <row r="7" spans="1:17" ht="28.5" customHeight="1" x14ac:dyDescent="0.7"/>
    <row r="8" spans="1:17" ht="20.25" customHeight="1" x14ac:dyDescent="0.7">
      <c r="A8" s="43" t="s">
        <v>2</v>
      </c>
      <c r="B8" s="43"/>
      <c r="C8" s="43"/>
      <c r="D8" s="43"/>
      <c r="E8" s="43"/>
      <c r="F8" s="43"/>
      <c r="G8" s="43"/>
      <c r="H8" s="43"/>
      <c r="I8" s="43"/>
      <c r="J8" s="44"/>
      <c r="K8" s="44"/>
      <c r="L8" s="44"/>
      <c r="M8" s="44"/>
      <c r="N8" s="26"/>
      <c r="O8" s="26"/>
      <c r="P8" s="26"/>
      <c r="Q8" s="26"/>
    </row>
    <row r="9" spans="1:17" ht="20.25" customHeight="1" x14ac:dyDescent="0.7">
      <c r="A9" s="3" t="s">
        <v>39</v>
      </c>
      <c r="B9" s="10"/>
      <c r="C9" s="10"/>
      <c r="D9" s="10"/>
      <c r="E9" s="10"/>
      <c r="F9" s="10"/>
      <c r="G9" s="10"/>
      <c r="H9" s="10"/>
      <c r="I9" s="10"/>
      <c r="J9" s="44"/>
      <c r="K9" s="44"/>
      <c r="L9" s="44"/>
      <c r="M9" s="44"/>
      <c r="N9" s="27"/>
      <c r="O9" s="27"/>
      <c r="P9" s="27"/>
      <c r="Q9" s="27"/>
    </row>
    <row r="10" spans="1:17" ht="20.25" customHeight="1" x14ac:dyDescent="0.7">
      <c r="A10" s="43" t="s">
        <v>3</v>
      </c>
      <c r="B10" s="43"/>
      <c r="C10" s="43"/>
      <c r="D10" s="43"/>
      <c r="E10" s="43"/>
      <c r="F10" s="43"/>
      <c r="G10" s="43"/>
      <c r="H10" s="43"/>
      <c r="I10" s="43"/>
      <c r="J10" s="45"/>
      <c r="K10" s="45"/>
      <c r="L10" s="45"/>
      <c r="M10" s="24" t="str">
        <f>IF(J10="","",IF(J10&lt;=1000,ROUNDDOWN(1000/1000,0),ROUNDDOWN(J10/1000,0)))</f>
        <v/>
      </c>
      <c r="N10" s="28" t="s">
        <v>20</v>
      </c>
      <c r="O10" s="28" t="s">
        <v>9</v>
      </c>
      <c r="P10" s="27"/>
      <c r="Q10" s="27"/>
    </row>
    <row r="11" spans="1:17" ht="20.25" customHeight="1" x14ac:dyDescent="0.7">
      <c r="A11" s="43" t="s">
        <v>4</v>
      </c>
      <c r="B11" s="43"/>
      <c r="C11" s="43"/>
      <c r="D11" s="43"/>
      <c r="E11" s="43"/>
      <c r="F11" s="43"/>
      <c r="G11" s="43"/>
      <c r="H11" s="43"/>
      <c r="I11" s="43"/>
      <c r="J11" s="44"/>
      <c r="K11" s="44"/>
      <c r="L11" s="44"/>
      <c r="M11" s="44"/>
      <c r="O11" s="1" t="s">
        <v>10</v>
      </c>
    </row>
    <row r="12" spans="1:17" ht="20.25" customHeight="1" x14ac:dyDescent="0.7">
      <c r="A12" s="43" t="s">
        <v>6</v>
      </c>
      <c r="B12" s="43"/>
      <c r="C12" s="43"/>
      <c r="D12" s="43"/>
      <c r="E12" s="43"/>
      <c r="F12" s="43"/>
      <c r="G12" s="43"/>
      <c r="H12" s="43"/>
      <c r="I12" s="43"/>
      <c r="J12" s="46" t="s">
        <v>8</v>
      </c>
      <c r="K12" s="46"/>
      <c r="L12" s="46"/>
      <c r="M12" s="46"/>
    </row>
    <row r="13" spans="1:17" ht="15.75" customHeight="1" x14ac:dyDescent="0.7"/>
    <row r="14" spans="1:17" ht="15.75" customHeight="1" x14ac:dyDescent="0.7">
      <c r="B14" s="11"/>
      <c r="L14" s="63" t="s">
        <v>26</v>
      </c>
      <c r="M14" s="63"/>
      <c r="N14" s="63"/>
      <c r="O14" s="62">
        <f>L37</f>
        <v>0</v>
      </c>
      <c r="P14" s="64"/>
      <c r="Q14" s="64"/>
    </row>
    <row r="15" spans="1:17" ht="15.75" customHeight="1" x14ac:dyDescent="0.7">
      <c r="L15" s="63"/>
      <c r="M15" s="63"/>
      <c r="N15" s="63"/>
      <c r="O15" s="64"/>
      <c r="P15" s="64"/>
      <c r="Q15" s="64"/>
    </row>
    <row r="16" spans="1:17" ht="15.75" customHeight="1" x14ac:dyDescent="0.7">
      <c r="L16" s="65" t="s">
        <v>11</v>
      </c>
      <c r="M16" s="66"/>
      <c r="N16" s="67"/>
      <c r="O16" s="62">
        <f>O36</f>
        <v>0</v>
      </c>
      <c r="P16" s="64"/>
      <c r="Q16" s="64"/>
    </row>
    <row r="17" spans="1:21" ht="15.75" customHeight="1" x14ac:dyDescent="0.7">
      <c r="L17" s="68"/>
      <c r="M17" s="69"/>
      <c r="N17" s="70"/>
      <c r="O17" s="64"/>
      <c r="P17" s="64"/>
      <c r="Q17" s="64"/>
    </row>
    <row r="18" spans="1:21" ht="15.75" customHeight="1" x14ac:dyDescent="0.7"/>
    <row r="19" spans="1:21" ht="17.25" customHeight="1" x14ac:dyDescent="0.7">
      <c r="A19" s="71" t="s">
        <v>29</v>
      </c>
      <c r="B19" s="72"/>
      <c r="C19" s="73"/>
      <c r="D19" s="80" t="s">
        <v>13</v>
      </c>
      <c r="E19" s="47" t="s">
        <v>33</v>
      </c>
      <c r="F19" s="47"/>
      <c r="G19" s="47"/>
      <c r="H19" s="47"/>
      <c r="I19" s="47" t="s">
        <v>35</v>
      </c>
      <c r="J19" s="47"/>
      <c r="K19" s="47"/>
      <c r="L19" s="47"/>
      <c r="M19" s="82" t="s">
        <v>7</v>
      </c>
      <c r="N19" s="82" t="s">
        <v>16</v>
      </c>
      <c r="O19" s="83" t="s">
        <v>30</v>
      </c>
      <c r="P19" s="48" t="s">
        <v>31</v>
      </c>
      <c r="Q19" s="49"/>
      <c r="R19" s="12"/>
    </row>
    <row r="20" spans="1:21" ht="26.25" customHeight="1" x14ac:dyDescent="0.7">
      <c r="A20" s="74"/>
      <c r="B20" s="75"/>
      <c r="C20" s="76"/>
      <c r="D20" s="80"/>
      <c r="E20" s="80" t="s">
        <v>5</v>
      </c>
      <c r="F20" s="80" t="s">
        <v>12</v>
      </c>
      <c r="G20" s="80" t="s">
        <v>15</v>
      </c>
      <c r="H20" s="80" t="s">
        <v>18</v>
      </c>
      <c r="I20" s="80" t="s">
        <v>5</v>
      </c>
      <c r="J20" s="80" t="s">
        <v>12</v>
      </c>
      <c r="K20" s="86" t="s">
        <v>21</v>
      </c>
      <c r="L20" s="80" t="s">
        <v>0</v>
      </c>
      <c r="M20" s="82"/>
      <c r="N20" s="82"/>
      <c r="O20" s="84"/>
      <c r="P20" s="82" t="s">
        <v>24</v>
      </c>
      <c r="Q20" s="82" t="s">
        <v>23</v>
      </c>
      <c r="R20" s="36"/>
    </row>
    <row r="21" spans="1:21" ht="45" customHeight="1" x14ac:dyDescent="0.7">
      <c r="A21" s="77"/>
      <c r="B21" s="78"/>
      <c r="C21" s="79"/>
      <c r="D21" s="81"/>
      <c r="E21" s="80"/>
      <c r="F21" s="80"/>
      <c r="G21" s="80"/>
      <c r="H21" s="80"/>
      <c r="I21" s="80"/>
      <c r="J21" s="80"/>
      <c r="K21" s="86"/>
      <c r="L21" s="80"/>
      <c r="M21" s="82"/>
      <c r="N21" s="82"/>
      <c r="O21" s="85"/>
      <c r="P21" s="82"/>
      <c r="Q21" s="82"/>
      <c r="R21" s="36"/>
      <c r="T21" s="50" t="s">
        <v>32</v>
      </c>
      <c r="U21" s="50"/>
    </row>
    <row r="22" spans="1:21" ht="22.5" customHeight="1" x14ac:dyDescent="0.7">
      <c r="A22" s="51"/>
      <c r="B22" s="52"/>
      <c r="C22" s="53"/>
      <c r="D22" s="13"/>
      <c r="E22" s="14"/>
      <c r="F22" s="16"/>
      <c r="G22" s="18">
        <f t="shared" ref="G22:G33" si="0">F22-E22</f>
        <v>0</v>
      </c>
      <c r="H22" s="19"/>
      <c r="I22" s="14"/>
      <c r="J22" s="22"/>
      <c r="K22" s="18">
        <f>IF(F22-リスト!$C$19&lt;0,0,F22-リスト!$C$19)</f>
        <v>0</v>
      </c>
      <c r="L22" s="19"/>
      <c r="M22" s="25" t="str">
        <f t="shared" ref="M22:N33" si="1">IFERROR(K22/G22,"")</f>
        <v/>
      </c>
      <c r="N22" s="25" t="str">
        <f t="shared" si="1"/>
        <v/>
      </c>
      <c r="O22" s="29"/>
      <c r="P22" s="32"/>
      <c r="Q22" s="32"/>
      <c r="T22" s="37" t="e">
        <f t="shared" ref="T22:T33" si="2">$M$10*200000*K22/G22*O22</f>
        <v>#VALUE!</v>
      </c>
      <c r="U22" s="37" t="e">
        <f t="shared" ref="U22:U33" si="3">$J$11*20000*L22/H22*O22</f>
        <v>#DIV/0!</v>
      </c>
    </row>
    <row r="23" spans="1:21" ht="22.5" customHeight="1" x14ac:dyDescent="0.7">
      <c r="A23" s="51"/>
      <c r="B23" s="52"/>
      <c r="C23" s="53"/>
      <c r="D23" s="13"/>
      <c r="E23" s="14"/>
      <c r="F23" s="16"/>
      <c r="G23" s="18">
        <f t="shared" si="0"/>
        <v>0</v>
      </c>
      <c r="H23" s="19"/>
      <c r="I23" s="14"/>
      <c r="J23" s="14"/>
      <c r="K23" s="18">
        <f>IF(F23-リスト!$C$19&lt;0,0,F23-リスト!$C$19)</f>
        <v>0</v>
      </c>
      <c r="L23" s="19"/>
      <c r="M23" s="25" t="str">
        <f t="shared" si="1"/>
        <v/>
      </c>
      <c r="N23" s="25" t="str">
        <f t="shared" si="1"/>
        <v/>
      </c>
      <c r="O23" s="29"/>
      <c r="P23" s="32"/>
      <c r="Q23" s="32"/>
      <c r="T23" s="37" t="e">
        <f t="shared" si="2"/>
        <v>#VALUE!</v>
      </c>
      <c r="U23" s="37" t="e">
        <f t="shared" si="3"/>
        <v>#DIV/0!</v>
      </c>
    </row>
    <row r="24" spans="1:21" ht="22.5" customHeight="1" x14ac:dyDescent="0.7">
      <c r="A24" s="51"/>
      <c r="B24" s="52"/>
      <c r="C24" s="53"/>
      <c r="D24" s="13"/>
      <c r="E24" s="14"/>
      <c r="F24" s="16"/>
      <c r="G24" s="18">
        <f t="shared" si="0"/>
        <v>0</v>
      </c>
      <c r="H24" s="19"/>
      <c r="I24" s="14"/>
      <c r="J24" s="14"/>
      <c r="K24" s="18">
        <f>IF(F24-リスト!$C$19&lt;0,0,F24-リスト!$C$19)</f>
        <v>0</v>
      </c>
      <c r="L24" s="19"/>
      <c r="M24" s="25" t="str">
        <f t="shared" si="1"/>
        <v/>
      </c>
      <c r="N24" s="25" t="str">
        <f t="shared" si="1"/>
        <v/>
      </c>
      <c r="O24" s="29"/>
      <c r="P24" s="32"/>
      <c r="Q24" s="32"/>
      <c r="T24" s="37" t="e">
        <f t="shared" si="2"/>
        <v>#VALUE!</v>
      </c>
      <c r="U24" s="37" t="e">
        <f t="shared" si="3"/>
        <v>#DIV/0!</v>
      </c>
    </row>
    <row r="25" spans="1:21" ht="22.5" customHeight="1" x14ac:dyDescent="0.7">
      <c r="A25" s="51"/>
      <c r="B25" s="52"/>
      <c r="C25" s="53"/>
      <c r="D25" s="13"/>
      <c r="E25" s="14"/>
      <c r="F25" s="16"/>
      <c r="G25" s="18">
        <f t="shared" si="0"/>
        <v>0</v>
      </c>
      <c r="H25" s="19"/>
      <c r="I25" s="14"/>
      <c r="J25" s="14"/>
      <c r="K25" s="18">
        <f>IF(F25-リスト!$C$19&lt;0,0,F25-リスト!$C$19)</f>
        <v>0</v>
      </c>
      <c r="L25" s="19"/>
      <c r="M25" s="25" t="str">
        <f t="shared" si="1"/>
        <v/>
      </c>
      <c r="N25" s="25" t="str">
        <f t="shared" si="1"/>
        <v/>
      </c>
      <c r="O25" s="29"/>
      <c r="P25" s="32"/>
      <c r="Q25" s="32"/>
      <c r="T25" s="37" t="e">
        <f t="shared" si="2"/>
        <v>#VALUE!</v>
      </c>
      <c r="U25" s="37" t="e">
        <f t="shared" si="3"/>
        <v>#DIV/0!</v>
      </c>
    </row>
    <row r="26" spans="1:21" ht="22.5" customHeight="1" x14ac:dyDescent="0.7">
      <c r="A26" s="51"/>
      <c r="B26" s="52"/>
      <c r="C26" s="53"/>
      <c r="D26" s="13"/>
      <c r="E26" s="14"/>
      <c r="F26" s="16"/>
      <c r="G26" s="18">
        <f t="shared" si="0"/>
        <v>0</v>
      </c>
      <c r="H26" s="19"/>
      <c r="I26" s="14"/>
      <c r="J26" s="14"/>
      <c r="K26" s="18">
        <f>IF(F26-リスト!$C$19&lt;0,0,F26-リスト!$C$19)</f>
        <v>0</v>
      </c>
      <c r="L26" s="19"/>
      <c r="M26" s="25" t="str">
        <f t="shared" si="1"/>
        <v/>
      </c>
      <c r="N26" s="25" t="str">
        <f t="shared" si="1"/>
        <v/>
      </c>
      <c r="O26" s="29"/>
      <c r="P26" s="32"/>
      <c r="Q26" s="32"/>
      <c r="T26" s="37" t="e">
        <f t="shared" si="2"/>
        <v>#VALUE!</v>
      </c>
      <c r="U26" s="37" t="e">
        <f t="shared" si="3"/>
        <v>#DIV/0!</v>
      </c>
    </row>
    <row r="27" spans="1:21" ht="22.5" customHeight="1" x14ac:dyDescent="0.7">
      <c r="A27" s="51"/>
      <c r="B27" s="52"/>
      <c r="C27" s="53"/>
      <c r="D27" s="13"/>
      <c r="E27" s="15"/>
      <c r="F27" s="17"/>
      <c r="G27" s="18">
        <f t="shared" si="0"/>
        <v>0</v>
      </c>
      <c r="H27" s="20"/>
      <c r="I27" s="15"/>
      <c r="J27" s="15"/>
      <c r="K27" s="18">
        <f>IF(F27-リスト!$C$19&lt;0,0,F27-リスト!$C$19)</f>
        <v>0</v>
      </c>
      <c r="L27" s="20"/>
      <c r="M27" s="25" t="str">
        <f t="shared" si="1"/>
        <v/>
      </c>
      <c r="N27" s="25" t="str">
        <f t="shared" si="1"/>
        <v/>
      </c>
      <c r="O27" s="30"/>
      <c r="P27" s="33" t="str">
        <f t="shared" ref="P27:P33" si="4">IFERROR(ROUNDDOWN($M$10*200000*K27/G27*O27,0),"")</f>
        <v/>
      </c>
      <c r="Q27" s="33" t="str">
        <f t="shared" ref="Q27:Q33" si="5">IFERROR(ROUNDDOWN($J$11*20000*L27/H27*O27,0),"")</f>
        <v/>
      </c>
      <c r="T27" s="37" t="e">
        <f t="shared" si="2"/>
        <v>#VALUE!</v>
      </c>
      <c r="U27" s="37" t="e">
        <f t="shared" si="3"/>
        <v>#DIV/0!</v>
      </c>
    </row>
    <row r="28" spans="1:21" ht="22.5" customHeight="1" x14ac:dyDescent="0.7">
      <c r="A28" s="51"/>
      <c r="B28" s="52"/>
      <c r="C28" s="53"/>
      <c r="D28" s="13"/>
      <c r="E28" s="15"/>
      <c r="F28" s="17"/>
      <c r="G28" s="18">
        <f t="shared" si="0"/>
        <v>0</v>
      </c>
      <c r="H28" s="20"/>
      <c r="I28" s="15"/>
      <c r="J28" s="15"/>
      <c r="K28" s="18">
        <f>IF(F28-リスト!$C$19&lt;0,0,F28-リスト!$C$19)</f>
        <v>0</v>
      </c>
      <c r="L28" s="20"/>
      <c r="M28" s="25" t="str">
        <f t="shared" si="1"/>
        <v/>
      </c>
      <c r="N28" s="25" t="str">
        <f t="shared" si="1"/>
        <v/>
      </c>
      <c r="O28" s="30"/>
      <c r="P28" s="33" t="str">
        <f t="shared" si="4"/>
        <v/>
      </c>
      <c r="Q28" s="33" t="str">
        <f t="shared" si="5"/>
        <v/>
      </c>
      <c r="T28" s="37" t="e">
        <f t="shared" si="2"/>
        <v>#VALUE!</v>
      </c>
      <c r="U28" s="37" t="e">
        <f t="shared" si="3"/>
        <v>#DIV/0!</v>
      </c>
    </row>
    <row r="29" spans="1:21" ht="22.5" customHeight="1" x14ac:dyDescent="0.7">
      <c r="A29" s="51"/>
      <c r="B29" s="52"/>
      <c r="C29" s="53"/>
      <c r="D29" s="13"/>
      <c r="E29" s="15"/>
      <c r="F29" s="17"/>
      <c r="G29" s="18">
        <f t="shared" si="0"/>
        <v>0</v>
      </c>
      <c r="H29" s="20"/>
      <c r="I29" s="15"/>
      <c r="J29" s="15"/>
      <c r="K29" s="18">
        <f>IF(F29-リスト!$C$19&lt;0,0,F29-リスト!$C$19)</f>
        <v>0</v>
      </c>
      <c r="L29" s="20"/>
      <c r="M29" s="25" t="str">
        <f t="shared" si="1"/>
        <v/>
      </c>
      <c r="N29" s="25" t="str">
        <f t="shared" si="1"/>
        <v/>
      </c>
      <c r="O29" s="30"/>
      <c r="P29" s="33" t="str">
        <f t="shared" si="4"/>
        <v/>
      </c>
      <c r="Q29" s="33" t="str">
        <f t="shared" si="5"/>
        <v/>
      </c>
      <c r="T29" s="37" t="e">
        <f t="shared" si="2"/>
        <v>#VALUE!</v>
      </c>
      <c r="U29" s="37" t="e">
        <f t="shared" si="3"/>
        <v>#DIV/0!</v>
      </c>
    </row>
    <row r="30" spans="1:21" ht="22.5" customHeight="1" x14ac:dyDescent="0.7">
      <c r="A30" s="51"/>
      <c r="B30" s="52"/>
      <c r="C30" s="53"/>
      <c r="D30" s="13"/>
      <c r="E30" s="15"/>
      <c r="F30" s="17"/>
      <c r="G30" s="18">
        <f t="shared" si="0"/>
        <v>0</v>
      </c>
      <c r="H30" s="20"/>
      <c r="I30" s="15"/>
      <c r="J30" s="15"/>
      <c r="K30" s="18">
        <f>IF(F30-リスト!$C$19&lt;0,0,F30-リスト!$C$19)</f>
        <v>0</v>
      </c>
      <c r="L30" s="20"/>
      <c r="M30" s="25" t="str">
        <f t="shared" si="1"/>
        <v/>
      </c>
      <c r="N30" s="25" t="str">
        <f t="shared" si="1"/>
        <v/>
      </c>
      <c r="O30" s="30"/>
      <c r="P30" s="33" t="str">
        <f t="shared" si="4"/>
        <v/>
      </c>
      <c r="Q30" s="33" t="str">
        <f t="shared" si="5"/>
        <v/>
      </c>
      <c r="T30" s="37" t="e">
        <f t="shared" si="2"/>
        <v>#VALUE!</v>
      </c>
      <c r="U30" s="37" t="e">
        <f t="shared" si="3"/>
        <v>#DIV/0!</v>
      </c>
    </row>
    <row r="31" spans="1:21" ht="22.5" customHeight="1" x14ac:dyDescent="0.7">
      <c r="A31" s="51"/>
      <c r="B31" s="52"/>
      <c r="C31" s="53"/>
      <c r="D31" s="13"/>
      <c r="E31" s="15"/>
      <c r="F31" s="17"/>
      <c r="G31" s="18">
        <f t="shared" si="0"/>
        <v>0</v>
      </c>
      <c r="H31" s="20"/>
      <c r="I31" s="15"/>
      <c r="J31" s="15"/>
      <c r="K31" s="18">
        <f>IF(F31-リスト!$C$19&lt;0,0,F31-リスト!$C$19)</f>
        <v>0</v>
      </c>
      <c r="L31" s="20"/>
      <c r="M31" s="25" t="str">
        <f t="shared" si="1"/>
        <v/>
      </c>
      <c r="N31" s="25" t="str">
        <f t="shared" si="1"/>
        <v/>
      </c>
      <c r="O31" s="30"/>
      <c r="P31" s="33" t="str">
        <f t="shared" si="4"/>
        <v/>
      </c>
      <c r="Q31" s="33" t="str">
        <f t="shared" si="5"/>
        <v/>
      </c>
      <c r="T31" s="37" t="e">
        <f t="shared" si="2"/>
        <v>#VALUE!</v>
      </c>
      <c r="U31" s="37" t="e">
        <f t="shared" si="3"/>
        <v>#DIV/0!</v>
      </c>
    </row>
    <row r="32" spans="1:21" ht="22.5" customHeight="1" x14ac:dyDescent="0.7">
      <c r="A32" s="51"/>
      <c r="B32" s="52"/>
      <c r="C32" s="53"/>
      <c r="D32" s="13"/>
      <c r="E32" s="15"/>
      <c r="F32" s="17"/>
      <c r="G32" s="18">
        <f t="shared" si="0"/>
        <v>0</v>
      </c>
      <c r="H32" s="20"/>
      <c r="I32" s="15"/>
      <c r="J32" s="15"/>
      <c r="K32" s="18">
        <f>IF(F32-リスト!$C$19&lt;0,0,F32-リスト!$C$19)</f>
        <v>0</v>
      </c>
      <c r="L32" s="20"/>
      <c r="M32" s="25" t="str">
        <f t="shared" si="1"/>
        <v/>
      </c>
      <c r="N32" s="25" t="str">
        <f t="shared" si="1"/>
        <v/>
      </c>
      <c r="O32" s="30"/>
      <c r="P32" s="33" t="str">
        <f t="shared" si="4"/>
        <v/>
      </c>
      <c r="Q32" s="33" t="str">
        <f t="shared" si="5"/>
        <v/>
      </c>
      <c r="T32" s="37" t="e">
        <f t="shared" si="2"/>
        <v>#VALUE!</v>
      </c>
      <c r="U32" s="37" t="e">
        <f t="shared" si="3"/>
        <v>#DIV/0!</v>
      </c>
    </row>
    <row r="33" spans="1:21" ht="24.75" customHeight="1" x14ac:dyDescent="0.7">
      <c r="A33" s="51"/>
      <c r="B33" s="52"/>
      <c r="C33" s="53"/>
      <c r="D33" s="13"/>
      <c r="E33" s="15"/>
      <c r="F33" s="17"/>
      <c r="G33" s="18">
        <f t="shared" si="0"/>
        <v>0</v>
      </c>
      <c r="H33" s="20"/>
      <c r="I33" s="15"/>
      <c r="J33" s="15"/>
      <c r="K33" s="18">
        <f>IF(F33-リスト!$C$19&lt;0,0,F33-リスト!$C$19)</f>
        <v>0</v>
      </c>
      <c r="L33" s="20"/>
      <c r="M33" s="25" t="str">
        <f t="shared" si="1"/>
        <v/>
      </c>
      <c r="N33" s="25" t="str">
        <f t="shared" si="1"/>
        <v/>
      </c>
      <c r="O33" s="30"/>
      <c r="P33" s="33" t="str">
        <f t="shared" si="4"/>
        <v/>
      </c>
      <c r="Q33" s="33" t="str">
        <f t="shared" si="5"/>
        <v/>
      </c>
      <c r="T33" s="37" t="e">
        <f t="shared" si="2"/>
        <v>#VALUE!</v>
      </c>
      <c r="U33" s="37" t="e">
        <f t="shared" si="3"/>
        <v>#DIV/0!</v>
      </c>
    </row>
    <row r="34" spans="1:21" ht="21.75" customHeight="1" x14ac:dyDescent="0.7">
      <c r="A34" s="54"/>
      <c r="B34" s="54"/>
      <c r="M34" s="55" t="s">
        <v>22</v>
      </c>
      <c r="N34" s="56"/>
      <c r="O34" s="31">
        <f>SUM(O22:O33)</f>
        <v>0</v>
      </c>
      <c r="P34" s="34">
        <f>SUM(P22:P33)</f>
        <v>0</v>
      </c>
      <c r="Q34" s="35">
        <f>SUM(Q22:Q33)</f>
        <v>0</v>
      </c>
    </row>
    <row r="35" spans="1:21" ht="27" customHeight="1" x14ac:dyDescent="0.7">
      <c r="A35" s="54"/>
      <c r="B35" s="54"/>
      <c r="K35" s="57" t="s">
        <v>34</v>
      </c>
      <c r="L35" s="57"/>
      <c r="M35" s="57"/>
      <c r="N35" s="57"/>
      <c r="O35" s="58">
        <f>P34+Q34</f>
        <v>0</v>
      </c>
      <c r="P35" s="58"/>
      <c r="Q35" s="58"/>
    </row>
    <row r="36" spans="1:21" ht="28.5" customHeight="1" x14ac:dyDescent="0.7">
      <c r="A36" s="54"/>
      <c r="B36" s="54"/>
      <c r="F36" s="59"/>
      <c r="G36" s="59"/>
      <c r="H36" s="59"/>
      <c r="I36" s="59"/>
      <c r="J36" s="60"/>
      <c r="K36" s="57" t="s">
        <v>27</v>
      </c>
      <c r="L36" s="57"/>
      <c r="M36" s="57"/>
      <c r="N36" s="57"/>
      <c r="O36" s="58">
        <f>Q34</f>
        <v>0</v>
      </c>
      <c r="P36" s="58"/>
      <c r="Q36" s="58"/>
    </row>
    <row r="37" spans="1:21" ht="26.25" customHeight="1" x14ac:dyDescent="0.7">
      <c r="A37" s="4"/>
      <c r="B37" s="4"/>
      <c r="I37" s="61" t="s">
        <v>14</v>
      </c>
      <c r="J37" s="61"/>
      <c r="K37" s="61"/>
      <c r="L37" s="62">
        <f>O35+O36</f>
        <v>0</v>
      </c>
      <c r="M37" s="62"/>
      <c r="N37" s="62"/>
      <c r="O37" s="62"/>
      <c r="P37" s="62"/>
      <c r="Q37" s="62"/>
    </row>
    <row r="38" spans="1:21" ht="12.75" customHeight="1" x14ac:dyDescent="0.7">
      <c r="A38" s="5"/>
      <c r="B38" s="5"/>
      <c r="I38" s="21"/>
      <c r="J38" s="21"/>
      <c r="K38" s="21"/>
      <c r="L38" s="23"/>
      <c r="M38" s="23"/>
      <c r="N38" s="23"/>
      <c r="O38" s="23"/>
      <c r="P38" s="23"/>
      <c r="Q38" s="23"/>
    </row>
    <row r="39" spans="1:21" ht="21.75" customHeight="1" x14ac:dyDescent="0.7">
      <c r="A39" s="87" t="s">
        <v>41</v>
      </c>
      <c r="B39" s="88"/>
      <c r="C39" s="88"/>
      <c r="D39" s="88"/>
      <c r="E39" s="88"/>
      <c r="F39" s="88"/>
      <c r="G39" s="88"/>
      <c r="H39" s="88"/>
      <c r="I39" s="88"/>
      <c r="J39" s="88"/>
      <c r="K39" s="88"/>
      <c r="L39" s="88"/>
      <c r="M39" s="88"/>
      <c r="N39" s="88"/>
      <c r="O39" s="88"/>
      <c r="P39" s="89"/>
    </row>
    <row r="40" spans="1:21" ht="21.75" customHeight="1" x14ac:dyDescent="0.7">
      <c r="A40" s="90"/>
      <c r="B40" s="91"/>
      <c r="C40" s="91"/>
      <c r="D40" s="91"/>
      <c r="E40" s="91"/>
      <c r="F40" s="91"/>
      <c r="G40" s="91"/>
      <c r="H40" s="91"/>
      <c r="I40" s="91"/>
      <c r="J40" s="91"/>
      <c r="K40" s="91"/>
      <c r="L40" s="91"/>
      <c r="M40" s="91"/>
      <c r="N40" s="91"/>
      <c r="O40" s="91"/>
      <c r="P40" s="92"/>
    </row>
    <row r="41" spans="1:21" ht="21.75" customHeight="1" x14ac:dyDescent="0.7">
      <c r="A41" s="93"/>
      <c r="B41" s="94"/>
      <c r="C41" s="94"/>
      <c r="D41" s="94"/>
      <c r="E41" s="94"/>
      <c r="F41" s="94"/>
      <c r="G41" s="94"/>
      <c r="H41" s="94"/>
      <c r="I41" s="94"/>
      <c r="J41" s="94"/>
      <c r="K41" s="94"/>
      <c r="L41" s="94"/>
      <c r="M41" s="94"/>
      <c r="N41" s="94"/>
      <c r="O41" s="94"/>
      <c r="P41" s="95"/>
    </row>
    <row r="42" spans="1:21" ht="14.25" customHeight="1" x14ac:dyDescent="0.7">
      <c r="A42" s="6"/>
      <c r="B42" s="6"/>
      <c r="C42" s="6"/>
      <c r="D42" s="6"/>
      <c r="E42" s="6"/>
      <c r="F42" s="6"/>
      <c r="G42" s="6"/>
      <c r="H42" s="6"/>
      <c r="I42" s="6"/>
      <c r="J42" s="6"/>
      <c r="K42" s="6"/>
      <c r="L42" s="6"/>
      <c r="M42" s="6"/>
      <c r="N42" s="6"/>
      <c r="O42" s="6"/>
      <c r="P42" s="6"/>
    </row>
    <row r="43" spans="1:21" ht="15.75" customHeight="1" x14ac:dyDescent="0.7">
      <c r="A43" s="6" t="s">
        <v>25</v>
      </c>
      <c r="B43" s="6"/>
      <c r="C43" s="6"/>
      <c r="D43" s="6"/>
      <c r="E43" s="6"/>
      <c r="F43" s="6"/>
      <c r="G43" s="6"/>
      <c r="H43" s="6"/>
      <c r="I43" s="6"/>
      <c r="J43" s="6"/>
      <c r="K43" s="6"/>
      <c r="L43" s="6"/>
      <c r="M43" s="6"/>
      <c r="N43" s="6"/>
      <c r="O43" s="6"/>
      <c r="P43" s="6"/>
    </row>
    <row r="44" spans="1:21" ht="15.75" customHeight="1" x14ac:dyDescent="0.7">
      <c r="A44" s="7"/>
      <c r="B44" s="6" t="s">
        <v>40</v>
      </c>
      <c r="C44" s="6"/>
      <c r="D44" s="6"/>
      <c r="E44" s="6"/>
      <c r="F44" s="6"/>
      <c r="G44" s="6"/>
      <c r="H44" s="6"/>
      <c r="I44" s="6"/>
      <c r="J44" s="6"/>
      <c r="K44" s="6"/>
      <c r="L44" s="6"/>
      <c r="M44" s="6"/>
      <c r="N44" s="6"/>
      <c r="O44" s="6"/>
      <c r="P44" s="6"/>
    </row>
    <row r="45" spans="1:21" ht="15.75" customHeight="1" x14ac:dyDescent="0.7">
      <c r="A45" s="8"/>
      <c r="B45" s="12" t="s">
        <v>36</v>
      </c>
    </row>
    <row r="46" spans="1:21" ht="15.75" customHeight="1" x14ac:dyDescent="0.7">
      <c r="A46" s="8"/>
      <c r="B46" s="12" t="s">
        <v>19</v>
      </c>
    </row>
    <row r="47" spans="1:21" ht="15.75" customHeight="1" x14ac:dyDescent="0.7">
      <c r="A47" s="8"/>
      <c r="B47" s="12" t="s">
        <v>37</v>
      </c>
    </row>
    <row r="48" spans="1:21" ht="15.75" customHeight="1" x14ac:dyDescent="0.7">
      <c r="A48" s="9"/>
      <c r="B48" s="12" t="s">
        <v>38</v>
      </c>
    </row>
    <row r="49" ht="15.75" customHeight="1" x14ac:dyDescent="0.7"/>
    <row r="50" ht="15.75" customHeight="1" x14ac:dyDescent="0.7"/>
  </sheetData>
  <sheetProtection password="8481" sheet="1" objects="1" scenarios="1"/>
  <mergeCells count="56">
    <mergeCell ref="A39:P41"/>
    <mergeCell ref="I37:K37"/>
    <mergeCell ref="L37:Q37"/>
    <mergeCell ref="L14:N15"/>
    <mergeCell ref="O14:Q15"/>
    <mergeCell ref="L16:N17"/>
    <mergeCell ref="O16:Q17"/>
    <mergeCell ref="M19:M21"/>
    <mergeCell ref="N19:N21"/>
    <mergeCell ref="O19:O21"/>
    <mergeCell ref="I20:I21"/>
    <mergeCell ref="J20:J21"/>
    <mergeCell ref="K20:K21"/>
    <mergeCell ref="L20:L21"/>
    <mergeCell ref="P20:P21"/>
    <mergeCell ref="Q20:Q21"/>
    <mergeCell ref="M34:N34"/>
    <mergeCell ref="A35:B35"/>
    <mergeCell ref="K35:N35"/>
    <mergeCell ref="O35:Q35"/>
    <mergeCell ref="A36:B36"/>
    <mergeCell ref="F36:J36"/>
    <mergeCell ref="K36:N36"/>
    <mergeCell ref="O36:Q36"/>
    <mergeCell ref="A30:C30"/>
    <mergeCell ref="A31:C31"/>
    <mergeCell ref="A32:C32"/>
    <mergeCell ref="A33:C33"/>
    <mergeCell ref="A34:B34"/>
    <mergeCell ref="A25:C25"/>
    <mergeCell ref="A26:C26"/>
    <mergeCell ref="A27:C27"/>
    <mergeCell ref="A28:C28"/>
    <mergeCell ref="A29:C29"/>
    <mergeCell ref="P19:Q19"/>
    <mergeCell ref="T21:U21"/>
    <mergeCell ref="A22:C22"/>
    <mergeCell ref="A23:C23"/>
    <mergeCell ref="A24:C24"/>
    <mergeCell ref="A19:C21"/>
    <mergeCell ref="D19:D21"/>
    <mergeCell ref="E20:E21"/>
    <mergeCell ref="F20:F21"/>
    <mergeCell ref="G20:G21"/>
    <mergeCell ref="H20:H21"/>
    <mergeCell ref="A11:I11"/>
    <mergeCell ref="J11:M11"/>
    <mergeCell ref="A12:I12"/>
    <mergeCell ref="J12:M12"/>
    <mergeCell ref="E19:H19"/>
    <mergeCell ref="I19:L19"/>
    <mergeCell ref="A8:I8"/>
    <mergeCell ref="J8:M8"/>
    <mergeCell ref="J9:M9"/>
    <mergeCell ref="A10:I10"/>
    <mergeCell ref="J10:L10"/>
  </mergeCells>
  <phoneticPr fontId="1" type="Hiragana"/>
  <conditionalFormatting sqref="G22:G33">
    <cfRule type="cellIs" dxfId="2" priority="3" operator="equal">
      <formula>0</formula>
    </cfRule>
  </conditionalFormatting>
  <conditionalFormatting sqref="K22:K33">
    <cfRule type="cellIs" dxfId="1" priority="1" operator="equal">
      <formula>0</formula>
    </cfRule>
    <cfRule type="cellIs" dxfId="0" priority="2" operator="equal">
      <formula>0</formula>
    </cfRule>
  </conditionalFormatting>
  <pageMargins left="0.50314960629921257" right="0.30629921259842519" top="0.75" bottom="0.75" header="0.3" footer="0.3"/>
  <pageSetup paperSize="9" scale="76"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リスト!$C$24:$E$24</xm:f>
          </x14:formula1>
          <xm:sqref>J9:M9</xm:sqref>
        </x14:dataValidation>
        <x14:dataValidation type="list" allowBlank="1" showInputMessage="1" showErrorMessage="1" xr:uid="{00000000-0002-0000-0000-000001000000}">
          <x14:formula1>
            <xm:f>リスト!$C$24:$C$25</xm:f>
          </x14:formula1>
          <xm:sqref>D22:D33</xm:sqref>
        </x14:dataValidation>
        <x14:dataValidation type="list" allowBlank="1" showInputMessage="1" showErrorMessage="1" xr:uid="{00000000-0002-0000-0000-000002000000}">
          <x14:formula1>
            <xm:f>リスト!$A$2:$A$52</xm:f>
          </x14:formula1>
          <xm:sqref>E22:F33</xm:sqref>
        </x14:dataValidation>
        <x14:dataValidation type="list" allowBlank="1" showInputMessage="1" showErrorMessage="1" xr:uid="{00000000-0002-0000-0000-000003000000}">
          <x14:formula1>
            <xm:f>リスト!$A$12:$A$44</xm:f>
          </x14:formula1>
          <xm:sqref>I22:J33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52"/>
  <sheetViews>
    <sheetView workbookViewId="0">
      <selection activeCell="K33" sqref="K33"/>
    </sheetView>
  </sheetViews>
  <sheetFormatPr defaultRowHeight="17.649999999999999" x14ac:dyDescent="0.7"/>
  <sheetData>
    <row r="2" spans="1:1" x14ac:dyDescent="0.7">
      <c r="A2" s="38">
        <v>0</v>
      </c>
    </row>
    <row r="3" spans="1:1" x14ac:dyDescent="0.7">
      <c r="A3" s="38">
        <v>2.0833333333333301E-2</v>
      </c>
    </row>
    <row r="4" spans="1:1" x14ac:dyDescent="0.7">
      <c r="A4" s="38">
        <v>4.1666666666666699E-2</v>
      </c>
    </row>
    <row r="5" spans="1:1" x14ac:dyDescent="0.7">
      <c r="A5" s="38">
        <v>6.25E-2</v>
      </c>
    </row>
    <row r="6" spans="1:1" x14ac:dyDescent="0.7">
      <c r="A6" s="38">
        <v>8.3333333333333301E-2</v>
      </c>
    </row>
    <row r="7" spans="1:1" x14ac:dyDescent="0.7">
      <c r="A7" s="38">
        <v>0.104166666666667</v>
      </c>
    </row>
    <row r="8" spans="1:1" x14ac:dyDescent="0.7">
      <c r="A8" s="38">
        <v>0.125</v>
      </c>
    </row>
    <row r="9" spans="1:1" x14ac:dyDescent="0.7">
      <c r="A9" s="38">
        <v>0.14583333333333301</v>
      </c>
    </row>
    <row r="10" spans="1:1" x14ac:dyDescent="0.7">
      <c r="A10" s="38">
        <v>0.16666666666666699</v>
      </c>
    </row>
    <row r="11" spans="1:1" x14ac:dyDescent="0.7">
      <c r="A11" s="38">
        <v>0.1875</v>
      </c>
    </row>
    <row r="12" spans="1:1" x14ac:dyDescent="0.7">
      <c r="A12" s="38">
        <v>0.20833333333333301</v>
      </c>
    </row>
    <row r="13" spans="1:1" x14ac:dyDescent="0.7">
      <c r="A13" s="38">
        <v>0.22916666666666699</v>
      </c>
    </row>
    <row r="14" spans="1:1" x14ac:dyDescent="0.7">
      <c r="A14" s="38">
        <v>0.25</v>
      </c>
    </row>
    <row r="15" spans="1:1" x14ac:dyDescent="0.7">
      <c r="A15" s="38">
        <v>0.27083333333333298</v>
      </c>
    </row>
    <row r="16" spans="1:1" x14ac:dyDescent="0.7">
      <c r="A16" s="38">
        <v>0.29166666666666702</v>
      </c>
    </row>
    <row r="17" spans="1:4" x14ac:dyDescent="0.7">
      <c r="A17" s="38">
        <v>0.3125</v>
      </c>
    </row>
    <row r="18" spans="1:4" x14ac:dyDescent="0.7">
      <c r="A18" s="38">
        <v>0.33333333333333298</v>
      </c>
    </row>
    <row r="19" spans="1:4" x14ac:dyDescent="0.7">
      <c r="A19" s="38">
        <v>0.35416666666666702</v>
      </c>
      <c r="C19" s="40">
        <v>0.875</v>
      </c>
    </row>
    <row r="20" spans="1:4" x14ac:dyDescent="0.7">
      <c r="A20" s="38">
        <v>0.375</v>
      </c>
      <c r="D20" s="42">
        <v>0.875</v>
      </c>
    </row>
    <row r="21" spans="1:4" x14ac:dyDescent="0.7">
      <c r="A21" s="38">
        <v>0.39583333333333298</v>
      </c>
    </row>
    <row r="22" spans="1:4" x14ac:dyDescent="0.7">
      <c r="A22" s="38">
        <v>0.41666666666666702</v>
      </c>
    </row>
    <row r="23" spans="1:4" x14ac:dyDescent="0.7">
      <c r="A23" s="38">
        <v>0.4375</v>
      </c>
    </row>
    <row r="24" spans="1:4" x14ac:dyDescent="0.7">
      <c r="A24" s="38">
        <v>0.45833333333333298</v>
      </c>
      <c r="C24" s="41" t="s">
        <v>8</v>
      </c>
      <c r="D24" t="s">
        <v>17</v>
      </c>
    </row>
    <row r="25" spans="1:4" x14ac:dyDescent="0.7">
      <c r="A25" s="38">
        <v>0.47916666666666702</v>
      </c>
    </row>
    <row r="26" spans="1:4" x14ac:dyDescent="0.7">
      <c r="A26" s="38">
        <v>0.5</v>
      </c>
    </row>
    <row r="27" spans="1:4" x14ac:dyDescent="0.7">
      <c r="A27" s="38">
        <v>0.52083333333333304</v>
      </c>
    </row>
    <row r="28" spans="1:4" x14ac:dyDescent="0.7">
      <c r="A28" s="38">
        <v>0.54166666666666696</v>
      </c>
    </row>
    <row r="29" spans="1:4" x14ac:dyDescent="0.7">
      <c r="A29" s="38">
        <v>0.5625</v>
      </c>
    </row>
    <row r="30" spans="1:4" x14ac:dyDescent="0.7">
      <c r="A30" s="38">
        <v>0.58333333333333304</v>
      </c>
    </row>
    <row r="31" spans="1:4" x14ac:dyDescent="0.7">
      <c r="A31" s="38">
        <v>0.60416666666666696</v>
      </c>
    </row>
    <row r="32" spans="1:4" x14ac:dyDescent="0.7">
      <c r="A32" s="38">
        <v>0.625</v>
      </c>
    </row>
    <row r="33" spans="1:1" x14ac:dyDescent="0.7">
      <c r="A33" s="38">
        <v>0.64583333333333304</v>
      </c>
    </row>
    <row r="34" spans="1:1" x14ac:dyDescent="0.7">
      <c r="A34" s="38">
        <v>0.66666666666666696</v>
      </c>
    </row>
    <row r="35" spans="1:1" x14ac:dyDescent="0.7">
      <c r="A35" s="38">
        <v>0.6875</v>
      </c>
    </row>
    <row r="36" spans="1:1" x14ac:dyDescent="0.7">
      <c r="A36" s="38">
        <v>0.70833333333333304</v>
      </c>
    </row>
    <row r="37" spans="1:1" x14ac:dyDescent="0.7">
      <c r="A37" s="38">
        <v>0.72916666666666696</v>
      </c>
    </row>
    <row r="38" spans="1:1" x14ac:dyDescent="0.7">
      <c r="A38" s="38">
        <v>0.75</v>
      </c>
    </row>
    <row r="39" spans="1:1" x14ac:dyDescent="0.7">
      <c r="A39" s="38">
        <v>0.77083333333333304</v>
      </c>
    </row>
    <row r="40" spans="1:1" x14ac:dyDescent="0.7">
      <c r="A40" s="38">
        <v>0.79166666666666696</v>
      </c>
    </row>
    <row r="41" spans="1:1" x14ac:dyDescent="0.7">
      <c r="A41" s="38">
        <v>0.8125</v>
      </c>
    </row>
    <row r="42" spans="1:1" x14ac:dyDescent="0.7">
      <c r="A42" s="38">
        <v>0.83333333333333304</v>
      </c>
    </row>
    <row r="43" spans="1:1" x14ac:dyDescent="0.7">
      <c r="A43" s="38">
        <v>0.85416666666666696</v>
      </c>
    </row>
    <row r="44" spans="1:1" x14ac:dyDescent="0.7">
      <c r="A44" s="38">
        <v>0.875</v>
      </c>
    </row>
    <row r="45" spans="1:1" x14ac:dyDescent="0.7">
      <c r="A45" s="38">
        <v>0.89583333333333304</v>
      </c>
    </row>
    <row r="46" spans="1:1" x14ac:dyDescent="0.7">
      <c r="A46" s="38">
        <v>0.91666666666666696</v>
      </c>
    </row>
    <row r="47" spans="1:1" x14ac:dyDescent="0.7">
      <c r="A47" s="38">
        <v>0.9375</v>
      </c>
    </row>
    <row r="48" spans="1:1" x14ac:dyDescent="0.7">
      <c r="A48" s="38">
        <v>0.95833333333333304</v>
      </c>
    </row>
    <row r="49" spans="1:1" x14ac:dyDescent="0.7">
      <c r="A49" s="38">
        <v>0.97916666666666696</v>
      </c>
    </row>
    <row r="50" spans="1:1" x14ac:dyDescent="0.7">
      <c r="A50" s="39">
        <v>1</v>
      </c>
    </row>
    <row r="51" spans="1:1" x14ac:dyDescent="0.7">
      <c r="A51" s="39">
        <v>1.0208333333333299</v>
      </c>
    </row>
    <row r="52" spans="1:1" x14ac:dyDescent="0.7">
      <c r="A52" s="39">
        <v>1.0416666666666701</v>
      </c>
    </row>
  </sheetData>
  <phoneticPr fontId="1"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リスト</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dcterms:created xsi:type="dcterms:W3CDTF">2021-08-23T00:28:24Z</dcterms:created>
  <dcterms:modified xsi:type="dcterms:W3CDTF">2021-08-25T23:48:49Z</dcterms:modified>
</cp:coreProperties>
</file>