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214105\Desktop\"/>
    </mc:Choice>
  </mc:AlternateContent>
  <xr:revisionPtr revIDLastSave="0" documentId="13_ncr:1_{0B7DF20A-B373-4755-97D3-EA42D5D27337}" xr6:coauthVersionLast="47" xr6:coauthVersionMax="47" xr10:uidLastSave="{00000000-0000-0000-0000-000000000000}"/>
  <workbookProtection workbookAlgorithmName="SHA-512" workbookHashValue="H3jTGqpi3tPfrUVGmtYiJgCUB5lnOyQ45M8r4cG4F1wr21+pWof+J1HxX/S6BxlZhipqyFwRQxpbwug5UK9nag==" workbookSaltValue="907XaBsqae03lnxm70kMn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F85" i="4"/>
  <c r="E85"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<sst xmlns="http://schemas.openxmlformats.org/spreadsheetml/2006/main" count="228" uniqueCount="114">
  <si>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</si>
  <si>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</si>
  <si>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</si>
  <si>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</si>
  <si>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</si>
  <si>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</si>
  <si>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</si>
  <si>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</si>
  <si>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</si>
  <si>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</si>
  <si>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</si>
  <si>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</si>
  <si>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</si>
  <si>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</si>
  <si>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</si>
  <si>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</si>
  <si>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</si>
  <si>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</si>
  <si>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</si>
  <si>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</si>
  <si>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</si>
  <si>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</si>
  <si>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</si>
  <si>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</si>
  <si>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</si>
  <si>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</si>
  <si>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</si>
  <si>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</si>
  <si>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</si>
  <si>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</si>
  <si>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</si>
  <si>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</si>
  <si>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</si>
  <si>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</si>
  <si>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</si>
  <si>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</si>
  <si>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</si>
  <si>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</si>
  <si>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</si>
  <si>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</si>
  <si>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</si>
  <si>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</si>
  <si>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</si>
  <si>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</si>
  <si>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</si>
  <si>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</si>
  <si>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</si>
  <si>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</si>
  <si>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</si>
  <si>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</si>
  <si>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</si>
  <si>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</si>
  <si>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</si>
  <si>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</si>
  <si>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</si>
  <si>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</si>
  <si>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</si>
  <si>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</si>
  <si>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</si>
  <si>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</si>
  <si>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</si>
  <si>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</si>
  <si>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</si>
  <si>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</si>
  <si>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</si>
  <si>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</si>
  <si>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</si>
  <si>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</si>
  <si>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</si>
  <si>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</si>
  <si>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</si>
  <si>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</si>
  <si>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</si>
  <si>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</si>
  <si>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</si>
  <si>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</si>
  <si>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</si>
  <si>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</si>
  <si>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</si>
  <si>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</si>
  <si>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</si>
  <si>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</si>
  <si>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</si>
  <si>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</si>
  <si>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</si>
  <si>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</si>
  <si>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</si>
  <si>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</si>
  <si>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</si>
  <si>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</si>
  <si>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</si>
  <si>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</si>
  <si>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</si>
  <si>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</si>
  <si>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</si>
  <si>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</si>
  <si>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</si>
  <si>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</si>
  <si>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</si>
  <si>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</si>
  <si>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</si>
  <si>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</si>
  <si>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</si>
  <si>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</si>
  <si>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</si>
  <si>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</si>
  <si>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</si>
  <si>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</si>
  <si>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</si>
  <si>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</si>
  <si>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</si>
  <si>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経常損益における収益面においては、給水収益はほぼ横ばい、加入金、長期前受金戻入額等が増加した一方、本年度は受託工事収益がなく、数値としてはやや減少した。
費用面については、電気料高騰により動力費が大きく増加したため全体での経常費用は増加し、その結果①経常収支比率及び⑤料金回収率は減少し、⑥給水原価は増加した。　　　　　　　　　　　　　　　　　　　　　　　　　　　　　　　　　　　　　　　　　　　　　　　　　　　　　　　　　　　　　　　　　　　　　　　　　　　　　　　　　　　　　　　⑧有収率は昨年に続き低下しており、引き続き漏水の多い箇所を優先的に管路更新していくことで、有収率の改善に努めていく。
持続可能な経営を行うべく、令和３年度から料金等審議会を設置し、料金改定についての検討を行い、令和５年４月から料金改定を実施した。引き続き経営分析をしながら、健全経営の為の努力を継続的に行っていく。</t>
    <rPh sb="24" eb="25">
      <t>ヨコ</t>
    </rPh>
    <rPh sb="42" eb="44">
      <t>ゾウカ</t>
    </rPh>
    <rPh sb="71" eb="73">
      <t>ゲンショウ</t>
    </rPh>
    <rPh sb="86" eb="89">
      <t>デンキリョウ</t>
    </rPh>
    <rPh sb="89" eb="91">
      <t>コウトウ</t>
    </rPh>
    <rPh sb="94" eb="97">
      <t>ドウリョクヒ</t>
    </rPh>
    <rPh sb="294" eb="295">
      <t>ツト</t>
    </rPh>
    <rPh sb="360" eb="362">
      <t>ジッシ</t>
    </rPh>
    <rPh sb="369" eb="371">
      <t>ケイエイ</t>
    </rPh>
    <rPh sb="371" eb="373">
      <t>ブンセキ</t>
    </rPh>
    <phoneticPr fontId="4"/>
  </si>
  <si>
    <t>当町の人口は減少傾向であり、それに伴い給水人口も減少している。給水収益は町内にある最終処分場の利用期間延長がされたため、令和８年までの利益については一定の担保が得られているが、長期的には減少が予想される。一方で、事業創設時に整備した管路や施設に対する更新は今後も続き、事業費が増加することが見込まれる。また、配水池の増設を行う等、管路以外の設備更新にも力を入れていく必要がある。
将来にわたって安定的に事業を継続していくためにも、アセットマネジメントの結果や経営戦略に基づき、料金改定後も適正な水道料金について引き続き検討・分析を行い、あわせて費用の節減に取り組んでいく。</t>
    <phoneticPr fontId="4"/>
  </si>
  <si>
    <t>当水道事業は昭和49年に認可を受け、昭和54年から事業を開始している。事業開始時に取得した管路が法定耐用年数に達する令和元年度に、②の管路経年化率が40％を超えることとなった。
今後数年間はこうした傾向が続くが、現在アセットマネジメントに基づく更新需要を、年間工事費約２億円のペースで消化しており、それが③の更新率の高さにつながっている。今後も更新需要の高まりを見据えて、管路更新計画に基づく重要管路の耐震化を重点的に行いつつ、事業費を平準化しながら計画的な管路更新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</si>
</sst>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1.23</c:v>
                </c:pt>
                <c:pt idx="1">
                  <c:v>1.77</c:v>
                </c:pt>
                <c:pt idx="2">
                  <c:v>1.17</c:v>
                </c:pt>
                <c:pt idx="3">
                  <c:v>1.17</c:v>
                </c:pt>
                <c:pt idx="4">
                  <c:v>1.1100000000000001</c:v>
                </c:pt>
              </c:numCache>
            </c:numRef>
          </c:val>
          <c:extLst>
            <c:ext xmlns:c16="http://schemas.microsoft.com/office/drawing/2014/chart" uri="{C3380CC4-5D6E-409C-BE32-E72D297353CC}">
              <c16:uniqueId val="{00000000-F199-4231-8059-A83350F9F3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F199-4231-8059-A83350F9F3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66.42</c:v>
                </c:pt>
                <c:pt idx="1">
                  <c:v>67.75</c:v>
                </c:pt>
                <c:pt idx="2">
                  <c:v>68.739999999999995</c:v>
                </c:pt>
                <c:pt idx="3">
                  <c:v>69.12</c:v>
                </c:pt>
                <c:pt idx="4">
                  <c:v>69.67</c:v>
                </c:pt>
              </c:numCache>
            </c:numRef>
          </c:val>
          <c:extLst>
            <c:ext xmlns:c16="http://schemas.microsoft.com/office/drawing/2014/chart" uri="{C3380CC4-5D6E-409C-BE32-E72D297353CC}">
              <c16:uniqueId val="{00000000-92E0-4831-BDD4-7512137B25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92E0-4831-BDD4-7512137B25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82.11</c:v>
                </c:pt>
                <c:pt idx="1">
                  <c:v>79.510000000000005</c:v>
                </c:pt>
                <c:pt idx="2">
                  <c:v>79.209999999999994</c:v>
                </c:pt>
                <c:pt idx="3">
                  <c:v>79.13</c:v>
                </c:pt>
                <c:pt idx="4">
                  <c:v>77.97</c:v>
                </c:pt>
              </c:numCache>
            </c:numRef>
          </c:val>
          <c:extLst>
            <c:ext xmlns:c16="http://schemas.microsoft.com/office/drawing/2014/chart" uri="{C3380CC4-5D6E-409C-BE32-E72D297353CC}">
              <c16:uniqueId val="{00000000-0208-415F-8CC4-CC869D9992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208-415F-8CC4-CC869D9992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104.96</c:v>
                </c:pt>
                <c:pt idx="1">
                  <c:v>103.69</c:v>
                </c:pt>
                <c:pt idx="2">
                  <c:v>108.31</c:v>
                </c:pt>
                <c:pt idx="3">
                  <c:v>102.9</c:v>
                </c:pt>
                <c:pt idx="4">
                  <c:v>102.26</c:v>
                </c:pt>
              </c:numCache>
            </c:numRef>
          </c:val>
          <c:extLst>
            <c:ext xmlns:c16="http://schemas.microsoft.com/office/drawing/2014/chart" uri="{C3380CC4-5D6E-409C-BE32-E72D297353CC}">
              <c16:uniqueId val="{00000000-15FB-4CAF-8DDB-4199C84FD6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15FB-4CAF-8DDB-4199C84FD6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41.04</c:v>
                </c:pt>
                <c:pt idx="1">
                  <c:v>41.31</c:v>
                </c:pt>
                <c:pt idx="2">
                  <c:v>41.59</c:v>
                </c:pt>
                <c:pt idx="3">
                  <c:v>41.76</c:v>
                </c:pt>
                <c:pt idx="4">
                  <c:v>41.82</c:v>
                </c:pt>
              </c:numCache>
            </c:numRef>
          </c:val>
          <c:extLst>
            <c:ext xmlns:c16="http://schemas.microsoft.com/office/drawing/2014/chart" uri="{C3380CC4-5D6E-409C-BE32-E72D297353CC}">
              <c16:uniqueId val="{00000000-7AFD-4976-BBE3-D2A0871FC7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7AFD-4976-BBE3-D2A0871FC7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0.54</c:v>
                </c:pt>
                <c:pt idx="1">
                  <c:v>40.200000000000003</c:v>
                </c:pt>
                <c:pt idx="2">
                  <c:v>42.16</c:v>
                </c:pt>
                <c:pt idx="3">
                  <c:v>41.02</c:v>
                </c:pt>
                <c:pt idx="4">
                  <c:v>45.55</c:v>
                </c:pt>
              </c:numCache>
            </c:numRef>
          </c:val>
          <c:extLst>
            <c:ext xmlns:c16="http://schemas.microsoft.com/office/drawing/2014/chart" uri="{C3380CC4-5D6E-409C-BE32-E72D297353CC}">
              <c16:uniqueId val="{00000000-AC94-497F-B7A2-FE8C1F231A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AC94-497F-B7A2-FE8C1F231A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69-4FD1-9BD9-1175D6F52B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D869-4FD1-9BD9-1175D6F52B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476.83</c:v>
                </c:pt>
                <c:pt idx="1">
                  <c:v>421.31</c:v>
                </c:pt>
                <c:pt idx="2">
                  <c:v>450.6</c:v>
                </c:pt>
                <c:pt idx="3">
                  <c:v>524.57000000000005</c:v>
                </c:pt>
                <c:pt idx="4">
                  <c:v>507.81</c:v>
                </c:pt>
              </c:numCache>
            </c:numRef>
          </c:val>
          <c:extLst>
            <c:ext xmlns:c16="http://schemas.microsoft.com/office/drawing/2014/chart" uri="{C3380CC4-5D6E-409C-BE32-E72D297353CC}">
              <c16:uniqueId val="{00000000-CC3B-4B06-9C4A-699C103F8F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CC3B-4B06-9C4A-699C103F8F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306.72000000000003</c:v>
                </c:pt>
                <c:pt idx="1">
                  <c:v>326.83</c:v>
                </c:pt>
                <c:pt idx="2">
                  <c:v>359.36</c:v>
                </c:pt>
                <c:pt idx="3">
                  <c:v>392.2</c:v>
                </c:pt>
                <c:pt idx="4">
                  <c:v>427.06</c:v>
                </c:pt>
              </c:numCache>
            </c:numRef>
          </c:val>
          <c:extLst>
            <c:ext xmlns:c16="http://schemas.microsoft.com/office/drawing/2014/chart" uri="{C3380CC4-5D6E-409C-BE32-E72D297353CC}">
              <c16:uniqueId val="{00000000-1888-4400-9719-D77BEB26AE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888-4400-9719-D77BEB26AE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97.03</c:v>
                </c:pt>
                <c:pt idx="1">
                  <c:v>97.01</c:v>
                </c:pt>
                <c:pt idx="2">
                  <c:v>102.65</c:v>
                </c:pt>
                <c:pt idx="3">
                  <c:v>97.45</c:v>
                </c:pt>
                <c:pt idx="4">
                  <c:v>96</c:v>
                </c:pt>
              </c:numCache>
            </c:numRef>
          </c:val>
          <c:extLst>
            <c:ext xmlns:c16="http://schemas.microsoft.com/office/drawing/2014/chart" uri="{C3380CC4-5D6E-409C-BE32-E72D297353CC}">
              <c16:uniqueId val="{00000000-D961-4F4F-B5C4-1C1B4504F6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961-4F4F-B5C4-1C1B4504F6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111.95</c:v>
                </c:pt>
                <c:pt idx="1">
                  <c:v>112.04</c:v>
                </c:pt>
                <c:pt idx="2">
                  <c:v>106.09</c:v>
                </c:pt>
                <c:pt idx="3">
                  <c:v>111.01</c:v>
                </c:pt>
                <c:pt idx="4">
                  <c:v>113.49</c:v>
                </c:pt>
              </c:numCache>
            </c:numRef>
          </c:val>
          <c:extLst>
            <c:ext xmlns:c16="http://schemas.microsoft.com/office/drawing/2014/chart" uri="{C3380CC4-5D6E-409C-BE32-E72D297353CC}">
              <c16:uniqueId val="{00000000-B17A-481D-A2F2-F687F96CB4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B17A-481D-A2F2-F687F96CB4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静岡県　森町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17431</v>
      </c>
      <c r="AM8" s="66"/>
      <c r="AN8" s="66"/>
      <c r="AO8" s="66"/>
      <c r="AP8" s="66"/>
      <c r="AQ8" s="66"/>
      <c r="AR8" s="66"/>
      <c r="AS8" s="66"/>
      <c r="AT8" s="37">
        <f>データ!$S$6</f>
        <v>133.91</v>
      </c>
      <c r="AU8" s="38"/>
      <c r="AV8" s="38"/>
      <c r="AW8" s="38"/>
      <c r="AX8" s="38"/>
      <c r="AY8" s="38"/>
      <c r="AZ8" s="38"/>
      <c r="BA8" s="38"/>
      <c r="BB8" s="55">
        <f>データ!$T$6</f>
        <v>130.16999999999999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68.66</v>
      </c>
      <c r="J10" s="38"/>
      <c r="K10" s="38"/>
      <c r="L10" s="38"/>
      <c r="M10" s="38"/>
      <c r="N10" s="38"/>
      <c r="O10" s="65"/>
      <c r="P10" s="55">
        <f>データ!$P$6</f>
        <v>89.82</v>
      </c>
      <c r="Q10" s="55"/>
      <c r="R10" s="55"/>
      <c r="S10" s="55"/>
      <c r="T10" s="55"/>
      <c r="U10" s="55"/>
      <c r="V10" s="55"/>
      <c r="W10" s="66">
        <f>データ!$Q$6</f>
        <v>2178</v>
      </c>
      <c r="X10" s="66"/>
      <c r="Y10" s="66"/>
      <c r="Z10" s="66"/>
      <c r="AA10" s="66"/>
      <c r="AB10" s="66"/>
      <c r="AC10" s="66"/>
      <c r="AD10" s="2"/>
      <c r="AE10" s="2"/>
      <c r="AF10" s="2"/>
      <c r="AG10" s="2"/>
      <c r="AH10" s="2"/>
      <c r="AI10" s="2"/>
      <c r="AJ10" s="2"/>
      <c r="AK10" s="2"/>
      <c r="AL10" s="66">
        <f>データ!$U$6</f>
        <v>15575</v>
      </c>
      <c r="AM10" s="66"/>
      <c r="AN10" s="66"/>
      <c r="AO10" s="66"/>
      <c r="AP10" s="66"/>
      <c r="AQ10" s="66"/>
      <c r="AR10" s="66"/>
      <c r="AS10" s="66"/>
      <c r="AT10" s="37">
        <f>データ!$V$6</f>
        <v>29.2</v>
      </c>
      <c r="AU10" s="38"/>
      <c r="AV10" s="38"/>
      <c r="AW10" s="38"/>
      <c r="AX10" s="38"/>
      <c r="AY10" s="38"/>
      <c r="AZ10" s="38"/>
      <c r="BA10" s="38"/>
      <c r="BB10" s="55">
        <f>データ!$W$6</f>
        <v>533.39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rrIsehgxFgkU6RTTjlJhUOV9QlIaqn3eM0Q67aZMAVRTonEfmSDO6OasVljHPWUHT/mtvGwwPP6gBW126v5/w==" saltValue="57rh1BUhUdsr0YXeRKDe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224618</v>
      </c>
      <c r="D6" s="20">
        <f t="shared" si="3"/>
        <v>46</v>
      </c>
      <c r="E6" s="20">
        <f t="shared" si="3"/>
        <v>1</v>
      </c>
      <c r="F6" s="20">
        <f t="shared" si="3"/>
        <v>0</v>
      </c>
      <c r="G6" s="20">
        <f t="shared" si="3"/>
        <v>1</v>
      </c>
      <c r="H6" s="20" t="str">
        <f t="shared" si="3"/>
        <v>静岡県　森町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68.66</v>
      </c>
      <c r="P6" s="21">
        <f t="shared" si="3"/>
        <v>89.82</v>
      </c>
      <c r="Q6" s="21">
        <f t="shared" si="3"/>
        <v>2178</v>
      </c>
      <c r="R6" s="21">
        <f t="shared" si="3"/>
        <v>17431</v>
      </c>
      <c r="S6" s="21">
        <f t="shared" si="3"/>
        <v>133.91</v>
      </c>
      <c r="T6" s="21">
        <f t="shared" si="3"/>
        <v>130.16999999999999</v>
      </c>
      <c r="U6" s="21">
        <f t="shared" si="3"/>
        <v>15575</v>
      </c>
      <c r="V6" s="21">
        <f t="shared" si="3"/>
        <v>29.2</v>
      </c>
      <c r="W6" s="21">
        <f t="shared" si="3"/>
        <v>533.39</v>
      </c>
      <c r="X6" s="22">
        <f>IF(X7="",NA(),X7)</f>
        <v>104.96</v>
      </c>
      <c r="Y6" s="22">
        <f t="shared" ref="Y6:AG6" si="4">IF(Y7="",NA(),Y7)</f>
        <v>103.69</v>
      </c>
      <c r="Z6" s="22">
        <f t="shared" si="4"/>
        <v>108.31</v>
      </c>
      <c r="AA6" s="22">
        <f t="shared" si="4"/>
        <v>102.9</v>
      </c>
      <c r="AB6" s="22">
        <f t="shared" si="4"/>
        <v>102.26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476.83</v>
      </c>
      <c r="AU6" s="22">
        <f t="shared" ref="AU6:BC6" si="6">IF(AU7="",NA(),AU7)</f>
        <v>421.31</v>
      </c>
      <c r="AV6" s="22">
        <f t="shared" si="6"/>
        <v>450.6</v>
      </c>
      <c r="AW6" s="22">
        <f t="shared" si="6"/>
        <v>524.57000000000005</v>
      </c>
      <c r="AX6" s="22">
        <f t="shared" si="6"/>
        <v>507.81</v>
      </c>
      <c r="AY6" s="22">
        <f t="shared" si="6"/>
        <v>369.69</v>
      </c>
      <c r="AZ6" s="22">
        <f t="shared" si="6"/>
        <v>379.08</v>
      </c>
      <c r="BA6" s="22">
        <f t="shared" si="6"/>
        <v>367.55</v>
      </c>
      <c r="BB6" s="22">
        <f t="shared" si="6"/>
        <v>378.56</v>
      </c>
      <c r="BC6" s="22">
        <f t="shared" si="6"/>
        <v>364.46</v>
      </c>
      <c r="BD6" s="21" t="str">
        <f>IF(BD7="","",IF(BD7="-","【-】","【"&amp;SUBSTITUTE(TEXT(BD7,"#,##0.00"),"-","△")&amp;"】"))</f>
        <v>【252.29】</v>
      </c>
      <c r="BE6" s="22">
        <f>IF(BE7="",NA(),BE7)</f>
        <v>306.72000000000003</v>
      </c>
      <c r="BF6" s="22">
        <f t="shared" ref="BF6:BN6" si="7">IF(BF7="",NA(),BF7)</f>
        <v>326.83</v>
      </c>
      <c r="BG6" s="22">
        <f t="shared" si="7"/>
        <v>359.36</v>
      </c>
      <c r="BH6" s="22">
        <f t="shared" si="7"/>
        <v>392.2</v>
      </c>
      <c r="BI6" s="22">
        <f t="shared" si="7"/>
        <v>427.06</v>
      </c>
      <c r="BJ6" s="22">
        <f t="shared" si="7"/>
        <v>402.99</v>
      </c>
      <c r="BK6" s="22">
        <f t="shared" si="7"/>
        <v>398.98</v>
      </c>
      <c r="BL6" s="22">
        <f t="shared" si="7"/>
        <v>418.68</v>
      </c>
      <c r="BM6" s="22">
        <f t="shared" si="7"/>
        <v>395.68</v>
      </c>
      <c r="BN6" s="22">
        <f t="shared" si="7"/>
        <v>403.72</v>
      </c>
      <c r="BO6" s="21" t="str">
        <f>IF(BO7="","",IF(BO7="-","【-】","【"&amp;SUBSTITUTE(TEXT(BO7,"#,##0.00"),"-","△")&amp;"】"))</f>
        <v>【268.07】</v>
      </c>
      <c r="BP6" s="22">
        <f>IF(BP7="",NA(),BP7)</f>
        <v>97.03</v>
      </c>
      <c r="BQ6" s="22">
        <f t="shared" ref="BQ6:BY6" si="8">IF(BQ7="",NA(),BQ7)</f>
        <v>97.01</v>
      </c>
      <c r="BR6" s="22">
        <f t="shared" si="8"/>
        <v>102.65</v>
      </c>
      <c r="BS6" s="22">
        <f t="shared" si="8"/>
        <v>97.45</v>
      </c>
      <c r="BT6" s="22">
        <f t="shared" si="8"/>
        <v>96</v>
      </c>
      <c r="BU6" s="22">
        <f t="shared" si="8"/>
        <v>98.66</v>
      </c>
      <c r="BV6" s="22">
        <f t="shared" si="8"/>
        <v>98.64</v>
      </c>
      <c r="BW6" s="22">
        <f t="shared" si="8"/>
        <v>94.78</v>
      </c>
      <c r="BX6" s="22">
        <f t="shared" si="8"/>
        <v>97.59</v>
      </c>
      <c r="BY6" s="22">
        <f t="shared" si="8"/>
        <v>92.17</v>
      </c>
      <c r="BZ6" s="21" t="str">
        <f>IF(BZ7="","",IF(BZ7="-","【-】","【"&amp;SUBSTITUTE(TEXT(BZ7,"#,##0.00"),"-","△")&amp;"】"))</f>
        <v>【97.47】</v>
      </c>
      <c r="CA6" s="22">
        <f>IF(CA7="",NA(),CA7)</f>
        <v>111.95</v>
      </c>
      <c r="CB6" s="22">
        <f t="shared" ref="CB6:CJ6" si="9">IF(CB7="",NA(),CB7)</f>
        <v>112.04</v>
      </c>
      <c r="CC6" s="22">
        <f t="shared" si="9"/>
        <v>106.09</v>
      </c>
      <c r="CD6" s="22">
        <f t="shared" si="9"/>
        <v>111.01</v>
      </c>
      <c r="CE6" s="22">
        <f t="shared" si="9"/>
        <v>113.49</v>
      </c>
      <c r="CF6" s="22">
        <f t="shared" si="9"/>
        <v>178.59</v>
      </c>
      <c r="CG6" s="22">
        <f t="shared" si="9"/>
        <v>178.92</v>
      </c>
      <c r="CH6" s="22">
        <f t="shared" si="9"/>
        <v>181.3</v>
      </c>
      <c r="CI6" s="22">
        <f t="shared" si="9"/>
        <v>181.71</v>
      </c>
      <c r="CJ6" s="22">
        <f t="shared" si="9"/>
        <v>188.51</v>
      </c>
      <c r="CK6" s="21" t="str">
        <f>IF(CK7="","",IF(CK7="-","【-】","【"&amp;SUBSTITUTE(TEXT(CK7,"#,##0.00"),"-","△")&amp;"】"))</f>
        <v>【174.75】</v>
      </c>
      <c r="CL6" s="22">
        <f>IF(CL7="",NA(),CL7)</f>
        <v>66.42</v>
      </c>
      <c r="CM6" s="22">
        <f t="shared" ref="CM6:CU6" si="10">IF(CM7="",NA(),CM7)</f>
        <v>67.75</v>
      </c>
      <c r="CN6" s="22">
        <f t="shared" si="10"/>
        <v>68.739999999999995</v>
      </c>
      <c r="CO6" s="22">
        <f t="shared" si="10"/>
        <v>69.12</v>
      </c>
      <c r="CP6" s="22">
        <f t="shared" si="10"/>
        <v>69.67</v>
      </c>
      <c r="CQ6" s="22">
        <f t="shared" si="10"/>
        <v>55.03</v>
      </c>
      <c r="CR6" s="22">
        <f t="shared" si="10"/>
        <v>55.14</v>
      </c>
      <c r="CS6" s="22">
        <f t="shared" si="10"/>
        <v>55.89</v>
      </c>
      <c r="CT6" s="22">
        <f t="shared" si="10"/>
        <v>55.72</v>
      </c>
      <c r="CU6" s="22">
        <f t="shared" si="10"/>
        <v>55.31</v>
      </c>
      <c r="CV6" s="21" t="str">
        <f>IF(CV7="","",IF(CV7="-","【-】","【"&amp;SUBSTITUTE(TEXT(CV7,"#,##0.00"),"-","△")&amp;"】"))</f>
        <v>【59.97】</v>
      </c>
      <c r="CW6" s="22">
        <f>IF(CW7="",NA(),CW7)</f>
        <v>82.11</v>
      </c>
      <c r="CX6" s="22">
        <f t="shared" ref="CX6:DF6" si="11">IF(CX7="",NA(),CX7)</f>
        <v>79.510000000000005</v>
      </c>
      <c r="CY6" s="22">
        <f t="shared" si="11"/>
        <v>79.209999999999994</v>
      </c>
      <c r="CZ6" s="22">
        <f t="shared" si="11"/>
        <v>79.13</v>
      </c>
      <c r="DA6" s="22">
        <f t="shared" si="11"/>
        <v>77.97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41.04</v>
      </c>
      <c r="DI6" s="22">
        <f t="shared" ref="DI6:DQ6" si="12">IF(DI7="",NA(),DI7)</f>
        <v>41.31</v>
      </c>
      <c r="DJ6" s="22">
        <f t="shared" si="12"/>
        <v>41.59</v>
      </c>
      <c r="DK6" s="22">
        <f t="shared" si="12"/>
        <v>41.76</v>
      </c>
      <c r="DL6" s="22">
        <f t="shared" si="12"/>
        <v>41.82</v>
      </c>
      <c r="DM6" s="22">
        <f t="shared" si="12"/>
        <v>48.87</v>
      </c>
      <c r="DN6" s="22">
        <f t="shared" si="12"/>
        <v>49.92</v>
      </c>
      <c r="DO6" s="22">
        <f t="shared" si="12"/>
        <v>50.63</v>
      </c>
      <c r="DP6" s="22">
        <f t="shared" si="12"/>
        <v>51.29</v>
      </c>
      <c r="DQ6" s="22">
        <f t="shared" si="12"/>
        <v>52.2</v>
      </c>
      <c r="DR6" s="21" t="str">
        <f>IF(DR7="","",IF(DR7="-","【-】","【"&amp;SUBSTITUTE(TEXT(DR7,"#,##0.00"),"-","△")&amp;"】"))</f>
        <v>【51.51】</v>
      </c>
      <c r="DS6" s="22">
        <f>IF(DS7="",NA(),DS7)</f>
        <v>0.54</v>
      </c>
      <c r="DT6" s="22">
        <f t="shared" ref="DT6:EB6" si="13">IF(DT7="",NA(),DT7)</f>
        <v>40.200000000000003</v>
      </c>
      <c r="DU6" s="22">
        <f t="shared" si="13"/>
        <v>42.16</v>
      </c>
      <c r="DV6" s="22">
        <f t="shared" si="13"/>
        <v>41.02</v>
      </c>
      <c r="DW6" s="22">
        <f t="shared" si="13"/>
        <v>45.55</v>
      </c>
      <c r="DX6" s="22">
        <f t="shared" si="13"/>
        <v>14.85</v>
      </c>
      <c r="DY6" s="22">
        <f t="shared" si="13"/>
        <v>16.88</v>
      </c>
      <c r="DZ6" s="22">
        <f t="shared" si="13"/>
        <v>18.28</v>
      </c>
      <c r="EA6" s="22">
        <f t="shared" si="13"/>
        <v>19.61</v>
      </c>
      <c r="EB6" s="22">
        <f t="shared" si="13"/>
        <v>20.73</v>
      </c>
      <c r="EC6" s="21" t="str">
        <f>IF(EC7="","",IF(EC7="-","【-】","【"&amp;SUBSTITUTE(TEXT(EC7,"#,##0.00"),"-","△")&amp;"】"))</f>
        <v>【23.75】</v>
      </c>
      <c r="ED6" s="22">
        <f>IF(ED7="",NA(),ED7)</f>
        <v>1.23</v>
      </c>
      <c r="EE6" s="22">
        <f t="shared" ref="EE6:EM6" si="14">IF(EE7="",NA(),EE7)</f>
        <v>1.77</v>
      </c>
      <c r="EF6" s="22">
        <f t="shared" si="14"/>
        <v>1.17</v>
      </c>
      <c r="EG6" s="22">
        <f t="shared" si="14"/>
        <v>1.17</v>
      </c>
      <c r="EH6" s="22">
        <f t="shared" si="14"/>
        <v>1.1100000000000001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224618</v>
      </c>
      <c r="D7" s="24">
        <v>46</v>
      </c>
      <c r="E7" s="24">
        <v>1</v>
      </c>
      <c r="F7" s="24">
        <v>0</v>
      </c>
      <c r="G7" s="24">
        <v>1</v>
      </c>
      <c r="H7" s="24" t="s">
        <v>93</v>
      </c>
      <c r="I7" s="24" t="s">
        <v>94</v>
      </c>
      <c r="J7" s="24" t="s">
        <v>95</v>
      </c>
      <c r="K7" s="24" t="s">
        <v>96</v>
      </c>
      <c r="L7" s="24" t="s">
        <v>97</v>
      </c>
      <c r="M7" s="24" t="s">
        <v>98</v>
      </c>
      <c r="N7" s="25" t="s">
        <v>99</v>
      </c>
      <c r="O7" s="25">
        <v>68.66</v>
      </c>
      <c r="P7" s="25">
        <v>89.82</v>
      </c>
      <c r="Q7" s="25">
        <v>2178</v>
      </c>
      <c r="R7" s="25">
        <v>17431</v>
      </c>
      <c r="S7" s="25">
        <v>133.91</v>
      </c>
      <c r="T7" s="25">
        <v>130.16999999999999</v>
      </c>
      <c r="U7" s="25">
        <v>15575</v>
      </c>
      <c r="V7" s="25">
        <v>29.2</v>
      </c>
      <c r="W7" s="25">
        <v>533.39</v>
      </c>
      <c r="X7" s="25">
        <v>104.96</v>
      </c>
      <c r="Y7" s="25">
        <v>103.69</v>
      </c>
      <c r="Z7" s="25">
        <v>108.31</v>
      </c>
      <c r="AA7" s="25">
        <v>102.9</v>
      </c>
      <c r="AB7" s="25">
        <v>102.26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476.83</v>
      </c>
      <c r="AU7" s="25">
        <v>421.31</v>
      </c>
      <c r="AV7" s="25">
        <v>450.6</v>
      </c>
      <c r="AW7" s="25">
        <v>524.57000000000005</v>
      </c>
      <c r="AX7" s="25">
        <v>507.81</v>
      </c>
      <c r="AY7" s="25">
        <v>369.69</v>
      </c>
      <c r="AZ7" s="25">
        <v>379.08</v>
      </c>
      <c r="BA7" s="25">
        <v>367.55</v>
      </c>
      <c r="BB7" s="25">
        <v>378.56</v>
      </c>
      <c r="BC7" s="25">
        <v>364.46</v>
      </c>
      <c r="BD7" s="25">
        <v>252.29</v>
      </c>
      <c r="BE7" s="25">
        <v>306.72000000000003</v>
      </c>
      <c r="BF7" s="25">
        <v>326.83</v>
      </c>
      <c r="BG7" s="25">
        <v>359.36</v>
      </c>
      <c r="BH7" s="25">
        <v>392.2</v>
      </c>
      <c r="BI7" s="25">
        <v>427.06</v>
      </c>
      <c r="BJ7" s="25">
        <v>402.99</v>
      </c>
      <c r="BK7" s="25">
        <v>398.98</v>
      </c>
      <c r="BL7" s="25">
        <v>418.68</v>
      </c>
      <c r="BM7" s="25">
        <v>395.68</v>
      </c>
      <c r="BN7" s="25">
        <v>403.72</v>
      </c>
      <c r="BO7" s="25">
        <v>268.07</v>
      </c>
      <c r="BP7" s="25">
        <v>97.03</v>
      </c>
      <c r="BQ7" s="25">
        <v>97.01</v>
      </c>
      <c r="BR7" s="25">
        <v>102.65</v>
      </c>
      <c r="BS7" s="25">
        <v>97.45</v>
      </c>
      <c r="BT7" s="25">
        <v>96</v>
      </c>
      <c r="BU7" s="25">
        <v>98.66</v>
      </c>
      <c r="BV7" s="25">
        <v>98.64</v>
      </c>
      <c r="BW7" s="25">
        <v>94.78</v>
      </c>
      <c r="BX7" s="25">
        <v>97.59</v>
      </c>
      <c r="BY7" s="25">
        <v>92.17</v>
      </c>
      <c r="BZ7" s="25">
        <v>97.47</v>
      </c>
      <c r="CA7" s="25">
        <v>111.95</v>
      </c>
      <c r="CB7" s="25">
        <v>112.04</v>
      </c>
      <c r="CC7" s="25">
        <v>106.09</v>
      </c>
      <c r="CD7" s="25">
        <v>111.01</v>
      </c>
      <c r="CE7" s="25">
        <v>113.49</v>
      </c>
      <c r="CF7" s="25">
        <v>178.59</v>
      </c>
      <c r="CG7" s="25">
        <v>178.92</v>
      </c>
      <c r="CH7" s="25">
        <v>181.3</v>
      </c>
      <c r="CI7" s="25">
        <v>181.71</v>
      </c>
      <c r="CJ7" s="25">
        <v>188.51</v>
      </c>
      <c r="CK7" s="25">
        <v>174.75</v>
      </c>
      <c r="CL7" s="25">
        <v>66.42</v>
      </c>
      <c r="CM7" s="25">
        <v>67.75</v>
      </c>
      <c r="CN7" s="25">
        <v>68.739999999999995</v>
      </c>
      <c r="CO7" s="25">
        <v>69.12</v>
      </c>
      <c r="CP7" s="25">
        <v>69.67</v>
      </c>
      <c r="CQ7" s="25">
        <v>55.03</v>
      </c>
      <c r="CR7" s="25">
        <v>55.14</v>
      </c>
      <c r="CS7" s="25">
        <v>55.89</v>
      </c>
      <c r="CT7" s="25">
        <v>55.72</v>
      </c>
      <c r="CU7" s="25">
        <v>55.31</v>
      </c>
      <c r="CV7" s="25">
        <v>59.97</v>
      </c>
      <c r="CW7" s="25">
        <v>82.11</v>
      </c>
      <c r="CX7" s="25">
        <v>79.510000000000005</v>
      </c>
      <c r="CY7" s="25">
        <v>79.209999999999994</v>
      </c>
      <c r="CZ7" s="25">
        <v>79.13</v>
      </c>
      <c r="DA7" s="25">
        <v>77.97</v>
      </c>
      <c r="DB7" s="25">
        <v>81.900000000000006</v>
      </c>
      <c r="DC7" s="25">
        <v>81.39</v>
      </c>
      <c r="DD7" s="25">
        <v>81.27</v>
      </c>
      <c r="DE7" s="25">
        <v>81.260000000000005</v>
      </c>
      <c r="DF7" s="25">
        <v>80.36</v>
      </c>
      <c r="DG7" s="25">
        <v>89.76</v>
      </c>
      <c r="DH7" s="25">
        <v>41.04</v>
      </c>
      <c r="DI7" s="25">
        <v>41.31</v>
      </c>
      <c r="DJ7" s="25">
        <v>41.59</v>
      </c>
      <c r="DK7" s="25">
        <v>41.76</v>
      </c>
      <c r="DL7" s="25">
        <v>41.82</v>
      </c>
      <c r="DM7" s="25">
        <v>48.87</v>
      </c>
      <c r="DN7" s="25">
        <v>49.92</v>
      </c>
      <c r="DO7" s="25">
        <v>50.63</v>
      </c>
      <c r="DP7" s="25">
        <v>51.29</v>
      </c>
      <c r="DQ7" s="25">
        <v>52.2</v>
      </c>
      <c r="DR7" s="25">
        <v>51.51</v>
      </c>
      <c r="DS7" s="25">
        <v>0.54</v>
      </c>
      <c r="DT7" s="25">
        <v>40.200000000000003</v>
      </c>
      <c r="DU7" s="25">
        <v>42.16</v>
      </c>
      <c r="DV7" s="25">
        <v>41.02</v>
      </c>
      <c r="DW7" s="25">
        <v>45.55</v>
      </c>
      <c r="DX7" s="25">
        <v>14.85</v>
      </c>
      <c r="DY7" s="25">
        <v>16.88</v>
      </c>
      <c r="DZ7" s="25">
        <v>18.28</v>
      </c>
      <c r="EA7" s="25">
        <v>19.61</v>
      </c>
      <c r="EB7" s="25">
        <v>20.73</v>
      </c>
      <c r="EC7" s="25">
        <v>23.75</v>
      </c>
      <c r="ED7" s="25">
        <v>1.23</v>
      </c>
      <c r="EE7" s="25">
        <v>1.77</v>
      </c>
      <c r="EF7" s="25">
        <v>1.17</v>
      </c>
      <c r="EG7" s="25">
        <v>1.17</v>
      </c>
      <c r="EH7" s="25">
        <v>1.1100000000000001</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2024-02-06T23:44:04Z</cp:lastPrinted>
  <dcterms:created xsi:type="dcterms:W3CDTF">2023-12-05T00:55:28Z</dcterms:created>
  <dcterms:modified xsi:type="dcterms:W3CDTF">2024-02-27T02:43:42Z</dcterms:modified>
  <cp:category/>
</cp:coreProperties>
</file>