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214105\Desktop\"/>
    </mc:Choice>
  </mc:AlternateContent>
  <xr:revisionPtr revIDLastSave="0" documentId="13_ncr:1_{3656E37C-7172-4E49-8FB0-63A0A74098A2}" xr6:coauthVersionLast="47" xr6:coauthVersionMax="47" xr10:uidLastSave="{00000000-0000-0000-0000-000000000000}"/>
  <workbookProtection workbookAlgorithmName="SHA-512" workbookHashValue="doJvpbII5z8Ot/lMjUqgC9uerCwOqovdnbS1D52Ew3BIUoIg2RvcuUnkWdD6vSLWWxUVzqAzpNBnVWWv/XeddA==" workbookSaltValue="qAinGA7EaSmKdvOWW86jOw=="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Q6" i="5"/>
  <c r="W10" i="4" s="1"/>
  <c r="P6" i="5"/>
  <c r="O6" i="5"/>
  <c r="I10" i="4" s="1"/>
  <c r="N6" i="5"/>
  <c r="B10" i="4" s="1"/>
  <c r="M6" i="5"/>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E85" i="4"/>
  <c r="AL10" i="4"/>
  <c r="P10" i="4"/>
  <c r="BB8" i="4"/>
  <c r="AT8" i="4"/>
  <c r="AL8" i="4"/>
  <c r="AD8" i="4"/>
  <c r="P8" i="4"/>
  <c r="I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<sst xmlns="http://schemas.openxmlformats.org/spreadsheetml/2006/main" count="233" uniqueCount="117">
  <si>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</si>
  <si>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</si>
  <si>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</si>
  <si>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</si>
  <si>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</si>
  <si>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</si>
  <si>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</si>
  <si>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</si>
  <si>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</si>
  <si>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</si>
  <si>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</si>
  <si>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</si>
  <si>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</si>
  <si>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</si>
  <si>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</si>
  <si>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</si>
  <si>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</si>
  <si>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</si>
  <si>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</si>
  <si>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</si>
  <si>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</si>
  <si>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</si>
  <si>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</si>
  <si>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</si>
  <si>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</si>
  <si>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</si>
  <si>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</si>
  <si>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</si>
  <si>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</si>
  <si>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</si>
  <si>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</si>
  <si>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</si>
  <si>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</si>
  <si>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</si>
  <si>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</si>
  <si>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</si>
  <si>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</si>
  <si>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</si>
  <si>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</si>
  <si>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</si>
  <si>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</si>
  <si>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</si>
  <si>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</si>
  <si>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</si>
  <si>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</si>
  <si>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</si>
  <si>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</si>
  <si>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</si>
  <si>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</si>
  <si>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</si>
  <si>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</si>
  <si>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</si>
  <si>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</si>
  <si>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</si>
  <si>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</si>
  <si>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</si>
  <si>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</si>
  <si>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</si>
  <si>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</si>
  <si>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</si>
  <si>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</si>
  <si>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</si>
  <si>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</si>
  <si>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</si>
  <si>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</si>
  <si>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</si>
  <si>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</si>
  <si>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</si>
  <si>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</si>
  <si>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</si>
  <si>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</si>
  <si>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</si>
  <si>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</si>
  <si>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</si>
  <si>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</si>
  <si>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</si>
  <si>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</si>
  <si>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</si>
  <si>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</si>
  <si>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</si>
  <si>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</si>
  <si>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</si>
  <si>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</si>
  <si>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</si>
  <si>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</si>
  <si>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</si>
  <si>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</si>
  <si>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</si>
  <si>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</si>
  <si>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</si>
  <si>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</si>
  <si>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</si>
  <si>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</si>
  <si>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</si>
  <si>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</si>
  <si>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</si>
  <si>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森町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</si>
  <si>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</si>
  <si>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</si>
  <si>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</si>
  <si>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</si>
  <si>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</si>
  <si>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</si>
  <si>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</si>
  <si>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</si>
  <si>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</si>
  <si>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</si>
  <si>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</si>
  <si>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</si>
  <si>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</si>
  <si>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</si>
  <si>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</si>
  <si>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</si>
  <si>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</si>
  <si>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当町の３つの簡易水道は、山間部に点在する小規模な施設で地形的に施設統合が困難な状況にある。また、高齢化が進み人口の減少に伴う給水収益の減少、老朽化した施設の更新・修繕に係る費用の確保など、課題は多い。　　　　　　　　　　　　　　　　　　　　　　　　　　　　　　　　　　　　　　　　　　　　　　　　　　　　　　　　　　　　　　　　　　　　　　　　　　　　　　　　　　　　　　　　　　　　　　　　　　　　　　　　　　　　　　　　　　　　　　　　　　　　　　基金の活用等による施設整備を計画的に行いつつ、地元とも協議し、今後の経営について経営形態等を含めて検討する必要がある。</t>
    <phoneticPr fontId="4"/>
  </si>
  <si>
    <t>給水人口及び給水戸数の減少が続き、給水収益は減少傾向である。当年度は町からの繰入金等により、収益的収支比率は100%を超えた。しかし、料金回収率は100％を大きく下回っており、厳しい経営が続いている。　　　　　　　　　　　　　　　　　　　　　　　　　　　　　　　　　　　　　　　　　　　　　　　　　　　　　　　　　　　　　　　　　　　　　　　　　　　　　　　　　　　　　　　　　　　　　　　　　　　　　　　　　　　　　　　　　　　　　　　　　　　　　　　　　　　　　　　　　　　　　　　　　　　経営規模が小さく、現状としては、施設の更新や大規模な修繕等は、基金の取り崩しや一般会計からの繰入がなければ実施できない状況にあるが、地元とも協議しながら更新及び修繕箇所を選定し、無駄のない効率的な事業実施に努めている。</t>
    <rPh sb="30" eb="33">
      <t>トウネンド</t>
    </rPh>
    <rPh sb="34" eb="35">
      <t>マチ</t>
    </rPh>
    <rPh sb="38" eb="40">
      <t>クリイレ</t>
    </rPh>
    <rPh sb="40" eb="41">
      <t>キン</t>
    </rPh>
    <rPh sb="41" eb="42">
      <t>トウ</t>
    </rPh>
    <rPh sb="59" eb="60">
      <t>コ</t>
    </rPh>
    <rPh sb="78" eb="79">
      <t>オオ</t>
    </rPh>
    <phoneticPr fontId="4"/>
  </si>
  <si>
    <t>40年以上経過した施設が多く、老朽化が進んでいる。現時点で行える対策として、地元と職員が協力し、点検をこまめに実施することで施設の維持に努めている。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</si>
</sst>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BC-4A3C-8828-BECD66507D8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F4BC-4A3C-8828-BECD66507D8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40.68</c:v>
                </c:pt>
                <c:pt idx="1">
                  <c:v>37.4</c:v>
                </c:pt>
                <c:pt idx="2">
                  <c:v>39.520000000000003</c:v>
                </c:pt>
                <c:pt idx="3">
                  <c:v>35.58</c:v>
                </c:pt>
                <c:pt idx="4">
                  <c:v>33.43</c:v>
                </c:pt>
              </c:numCache>
            </c:numRef>
          </c:val>
          <c:extLst>
            <c:ext xmlns:c16="http://schemas.microsoft.com/office/drawing/2014/chart" uri="{C3380CC4-5D6E-409C-BE32-E72D297353CC}">
              <c16:uniqueId val="{00000000-341D-4EB9-8A87-555D97FAA5F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341D-4EB9-8A87-555D97FAA5F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c:v>
                </c:pt>
                <c:pt idx="1">
                  <c:v>90</c:v>
                </c:pt>
                <c:pt idx="2">
                  <c:v>90</c:v>
                </c:pt>
                <c:pt idx="3">
                  <c:v>90</c:v>
                </c:pt>
                <c:pt idx="4">
                  <c:v>90</c:v>
                </c:pt>
              </c:numCache>
            </c:numRef>
          </c:val>
          <c:extLst>
            <c:ext xmlns:c16="http://schemas.microsoft.com/office/drawing/2014/chart" uri="{C3380CC4-5D6E-409C-BE32-E72D297353CC}">
              <c16:uniqueId val="{00000000-326D-46AD-9397-204CAF4305F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326D-46AD-9397-204CAF4305F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87.31</c:v>
                </c:pt>
                <c:pt idx="1">
                  <c:v>84</c:v>
                </c:pt>
                <c:pt idx="2">
                  <c:v>93.4</c:v>
                </c:pt>
                <c:pt idx="3">
                  <c:v>87.05</c:v>
                </c:pt>
                <c:pt idx="4">
                  <c:v>107.87</c:v>
                </c:pt>
              </c:numCache>
            </c:numRef>
          </c:val>
          <c:extLst>
            <c:ext xmlns:c16="http://schemas.microsoft.com/office/drawing/2014/chart" uri="{C3380CC4-5D6E-409C-BE32-E72D297353CC}">
              <c16:uniqueId val="{00000000-B5A8-4DCF-90C4-828880128FF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B5A8-4DCF-90C4-828880128FF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10-452A-84A9-5A4385B3B97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10-452A-84A9-5A4385B3B97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93-4A50-98E6-F9D2FF65C15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93-4A50-98E6-F9D2FF65C15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DF-4D59-8411-DE028E070DE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DF-4D59-8411-DE028E070DE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6D-4BC1-B41A-E5177C71E29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6D-4BC1-B41A-E5177C71E29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114.05</c:v>
                </c:pt>
                <c:pt idx="1">
                  <c:v>75.34</c:v>
                </c:pt>
                <c:pt idx="2">
                  <c:v>30.3</c:v>
                </c:pt>
                <c:pt idx="3" formatCode="#,##0.00;&quot;△&quot;#,##0.00">
                  <c:v>0</c:v>
                </c:pt>
                <c:pt idx="4">
                  <c:v>392.97</c:v>
                </c:pt>
              </c:numCache>
            </c:numRef>
          </c:val>
          <c:extLst>
            <c:ext xmlns:c16="http://schemas.microsoft.com/office/drawing/2014/chart" uri="{C3380CC4-5D6E-409C-BE32-E72D297353CC}">
              <c16:uniqueId val="{00000000-C393-4BED-8960-FF134DF70BF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C393-4BED-8960-FF134DF70BF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65.77</c:v>
                </c:pt>
                <c:pt idx="1">
                  <c:v>77.849999999999994</c:v>
                </c:pt>
                <c:pt idx="2">
                  <c:v>53.28</c:v>
                </c:pt>
                <c:pt idx="3">
                  <c:v>83.86</c:v>
                </c:pt>
                <c:pt idx="4">
                  <c:v>54.73</c:v>
                </c:pt>
              </c:numCache>
            </c:numRef>
          </c:val>
          <c:extLst>
            <c:ext xmlns:c16="http://schemas.microsoft.com/office/drawing/2014/chart" uri="{C3380CC4-5D6E-409C-BE32-E72D297353CC}">
              <c16:uniqueId val="{00000000-86AC-4509-8D70-55EBA171861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86AC-4509-8D70-55EBA171861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135.26</c:v>
                </c:pt>
                <c:pt idx="1">
                  <c:v>121.25</c:v>
                </c:pt>
                <c:pt idx="2">
                  <c:v>175.84</c:v>
                </c:pt>
                <c:pt idx="3">
                  <c:v>115.99</c:v>
                </c:pt>
                <c:pt idx="4">
                  <c:v>182.7</c:v>
                </c:pt>
              </c:numCache>
            </c:numRef>
          </c:val>
          <c:extLst>
            <c:ext xmlns:c16="http://schemas.microsoft.com/office/drawing/2014/chart" uri="{C3380CC4-5D6E-409C-BE32-E72D297353CC}">
              <c16:uniqueId val="{00000000-B396-4DE5-8D7B-33C206FF60C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B396-4DE5-8D7B-33C206FF60C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静岡県　森町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17431</v>
      </c>
      <c r="AM8" s="37"/>
      <c r="AN8" s="37"/>
      <c r="AO8" s="37"/>
      <c r="AP8" s="37"/>
      <c r="AQ8" s="37"/>
      <c r="AR8" s="37"/>
      <c r="AS8" s="37"/>
      <c r="AT8" s="38">
        <f>データ!$S$6</f>
        <v>133.91</v>
      </c>
      <c r="AU8" s="38"/>
      <c r="AV8" s="38"/>
      <c r="AW8" s="38"/>
      <c r="AX8" s="38"/>
      <c r="AY8" s="38"/>
      <c r="AZ8" s="38"/>
      <c r="BA8" s="38"/>
      <c r="BB8" s="38">
        <f>データ!$T$6</f>
        <v>130.16999999999999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1.26</v>
      </c>
      <c r="Q10" s="38"/>
      <c r="R10" s="38"/>
      <c r="S10" s="38"/>
      <c r="T10" s="38"/>
      <c r="U10" s="38"/>
      <c r="V10" s="38"/>
      <c r="W10" s="37">
        <f>データ!$Q$6</f>
        <v>1320</v>
      </c>
      <c r="X10" s="37"/>
      <c r="Y10" s="37"/>
      <c r="Z10" s="37"/>
      <c r="AA10" s="37"/>
      <c r="AB10" s="37"/>
      <c r="AC10" s="37"/>
      <c r="AD10" s="2"/>
      <c r="AE10" s="2"/>
      <c r="AF10" s="2"/>
      <c r="AG10" s="2"/>
      <c r="AH10" s="2"/>
      <c r="AI10" s="2"/>
      <c r="AJ10" s="2"/>
      <c r="AK10" s="2"/>
      <c r="AL10" s="37">
        <f>データ!$U$6</f>
        <v>219</v>
      </c>
      <c r="AM10" s="37"/>
      <c r="AN10" s="37"/>
      <c r="AO10" s="37"/>
      <c r="AP10" s="37"/>
      <c r="AQ10" s="37"/>
      <c r="AR10" s="37"/>
      <c r="AS10" s="37"/>
      <c r="AT10" s="38">
        <f>データ!$V$6</f>
        <v>0.22</v>
      </c>
      <c r="AU10" s="38"/>
      <c r="AV10" s="38"/>
      <c r="AW10" s="38"/>
      <c r="AX10" s="38"/>
      <c r="AY10" s="38"/>
      <c r="AZ10" s="38"/>
      <c r="BA10" s="38"/>
      <c r="BB10" s="38">
        <f>データ!$W$6</f>
        <v>995.45</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115</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114</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9DE0f2xje78fGCrKO+MlibC+uWCQdTjaqcBRWHigGlgoiKFyF/nWHk6yOWc1hF57GGWp9HwHW8lPi0b7UC+pKg==" saltValue="SCemB9V4vV8riskm0QZAI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2022</v>
      </c>
      <c r="C6" s="20">
        <f t="shared" ref="C6:W6" si="3">C7</f>
        <v>224618</v>
      </c>
      <c r="D6" s="20">
        <f t="shared" si="3"/>
        <v>47</v>
      </c>
      <c r="E6" s="20">
        <f t="shared" si="3"/>
        <v>1</v>
      </c>
      <c r="F6" s="20">
        <f t="shared" si="3"/>
        <v>0</v>
      </c>
      <c r="G6" s="20">
        <f t="shared" si="3"/>
        <v>0</v>
      </c>
      <c r="H6" s="20" t="str">
        <f t="shared" si="3"/>
        <v>静岡県　森町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1.26</v>
      </c>
      <c r="Q6" s="21">
        <f t="shared" si="3"/>
        <v>1320</v>
      </c>
      <c r="R6" s="21">
        <f t="shared" si="3"/>
        <v>17431</v>
      </c>
      <c r="S6" s="21">
        <f t="shared" si="3"/>
        <v>133.91</v>
      </c>
      <c r="T6" s="21">
        <f t="shared" si="3"/>
        <v>130.16999999999999</v>
      </c>
      <c r="U6" s="21">
        <f t="shared" si="3"/>
        <v>219</v>
      </c>
      <c r="V6" s="21">
        <f t="shared" si="3"/>
        <v>0.22</v>
      </c>
      <c r="W6" s="21">
        <f t="shared" si="3"/>
        <v>995.45</v>
      </c>
      <c r="X6" s="22">
        <f>IF(X7="",NA(),X7)</f>
        <v>87.31</v>
      </c>
      <c r="Y6" s="22">
        <f t="shared" ref="Y6:AG6" si="4">IF(Y7="",NA(),Y7)</f>
        <v>84</v>
      </c>
      <c r="Z6" s="22">
        <f t="shared" si="4"/>
        <v>93.4</v>
      </c>
      <c r="AA6" s="22">
        <f t="shared" si="4"/>
        <v>87.05</v>
      </c>
      <c r="AB6" s="22">
        <f t="shared" si="4"/>
        <v>107.87</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114.05</v>
      </c>
      <c r="BF6" s="22">
        <f t="shared" ref="BF6:BN6" si="7">IF(BF7="",NA(),BF7)</f>
        <v>75.34</v>
      </c>
      <c r="BG6" s="22">
        <f t="shared" si="7"/>
        <v>30.3</v>
      </c>
      <c r="BH6" s="21">
        <f t="shared" si="7"/>
        <v>0</v>
      </c>
      <c r="BI6" s="22">
        <f t="shared" si="7"/>
        <v>392.97</v>
      </c>
      <c r="BJ6" s="22">
        <f t="shared" si="7"/>
        <v>1274.21</v>
      </c>
      <c r="BK6" s="22">
        <f t="shared" si="7"/>
        <v>1183.92</v>
      </c>
      <c r="BL6" s="22">
        <f t="shared" si="7"/>
        <v>1128.72</v>
      </c>
      <c r="BM6" s="22">
        <f t="shared" si="7"/>
        <v>1125.25</v>
      </c>
      <c r="BN6" s="22">
        <f t="shared" si="7"/>
        <v>1157.05</v>
      </c>
      <c r="BO6" s="21" t="str">
        <f>IF(BO7="","",IF(BO7="-","【-】","【"&amp;SUBSTITUTE(TEXT(BO7,"#,##0.00"),"-","△")&amp;"】"))</f>
        <v>【982.48】</v>
      </c>
      <c r="BP6" s="22">
        <f>IF(BP7="",NA(),BP7)</f>
        <v>65.77</v>
      </c>
      <c r="BQ6" s="22">
        <f t="shared" ref="BQ6:BY6" si="8">IF(BQ7="",NA(),BQ7)</f>
        <v>77.849999999999994</v>
      </c>
      <c r="BR6" s="22">
        <f t="shared" si="8"/>
        <v>53.28</v>
      </c>
      <c r="BS6" s="22">
        <f t="shared" si="8"/>
        <v>83.86</v>
      </c>
      <c r="BT6" s="22">
        <f t="shared" si="8"/>
        <v>54.73</v>
      </c>
      <c r="BU6" s="22">
        <f t="shared" si="8"/>
        <v>41.25</v>
      </c>
      <c r="BV6" s="22">
        <f t="shared" si="8"/>
        <v>42.5</v>
      </c>
      <c r="BW6" s="22">
        <f t="shared" si="8"/>
        <v>41.84</v>
      </c>
      <c r="BX6" s="22">
        <f t="shared" si="8"/>
        <v>41.44</v>
      </c>
      <c r="BY6" s="22">
        <f t="shared" si="8"/>
        <v>37.65</v>
      </c>
      <c r="BZ6" s="21" t="str">
        <f>IF(BZ7="","",IF(BZ7="-","【-】","【"&amp;SUBSTITUTE(TEXT(BZ7,"#,##0.00"),"-","△")&amp;"】"))</f>
        <v>【50.61】</v>
      </c>
      <c r="CA6" s="22">
        <f>IF(CA7="",NA(),CA7)</f>
        <v>135.26</v>
      </c>
      <c r="CB6" s="22">
        <f t="shared" ref="CB6:CJ6" si="9">IF(CB7="",NA(),CB7)</f>
        <v>121.25</v>
      </c>
      <c r="CC6" s="22">
        <f t="shared" si="9"/>
        <v>175.84</v>
      </c>
      <c r="CD6" s="22">
        <f t="shared" si="9"/>
        <v>115.99</v>
      </c>
      <c r="CE6" s="22">
        <f t="shared" si="9"/>
        <v>182.7</v>
      </c>
      <c r="CF6" s="22">
        <f t="shared" si="9"/>
        <v>383.25</v>
      </c>
      <c r="CG6" s="22">
        <f t="shared" si="9"/>
        <v>377.72</v>
      </c>
      <c r="CH6" s="22">
        <f t="shared" si="9"/>
        <v>390.47</v>
      </c>
      <c r="CI6" s="22">
        <f t="shared" si="9"/>
        <v>403.61</v>
      </c>
      <c r="CJ6" s="22">
        <f t="shared" si="9"/>
        <v>442.82</v>
      </c>
      <c r="CK6" s="21" t="str">
        <f>IF(CK7="","",IF(CK7="-","【-】","【"&amp;SUBSTITUTE(TEXT(CK7,"#,##0.00"),"-","△")&amp;"】"))</f>
        <v>【320.83】</v>
      </c>
      <c r="CL6" s="22">
        <f>IF(CL7="",NA(),CL7)</f>
        <v>40.68</v>
      </c>
      <c r="CM6" s="22">
        <f t="shared" ref="CM6:CU6" si="10">IF(CM7="",NA(),CM7)</f>
        <v>37.4</v>
      </c>
      <c r="CN6" s="22">
        <f t="shared" si="10"/>
        <v>39.520000000000003</v>
      </c>
      <c r="CO6" s="22">
        <f t="shared" si="10"/>
        <v>35.58</v>
      </c>
      <c r="CP6" s="22">
        <f t="shared" si="10"/>
        <v>33.43</v>
      </c>
      <c r="CQ6" s="22">
        <f t="shared" si="10"/>
        <v>48.26</v>
      </c>
      <c r="CR6" s="22">
        <f t="shared" si="10"/>
        <v>48.01</v>
      </c>
      <c r="CS6" s="22">
        <f t="shared" si="10"/>
        <v>49.08</v>
      </c>
      <c r="CT6" s="22">
        <f t="shared" si="10"/>
        <v>51.46</v>
      </c>
      <c r="CU6" s="22">
        <f t="shared" si="10"/>
        <v>51.84</v>
      </c>
      <c r="CV6" s="21" t="str">
        <f>IF(CV7="","",IF(CV7="-","【-】","【"&amp;SUBSTITUTE(TEXT(CV7,"#,##0.00"),"-","△")&amp;"】"))</f>
        <v>【56.15】</v>
      </c>
      <c r="CW6" s="22">
        <f>IF(CW7="",NA(),CW7)</f>
        <v>90</v>
      </c>
      <c r="CX6" s="22">
        <f t="shared" ref="CX6:DF6" si="11">IF(CX7="",NA(),CX7)</f>
        <v>90</v>
      </c>
      <c r="CY6" s="22">
        <f t="shared" si="11"/>
        <v>90</v>
      </c>
      <c r="CZ6" s="22">
        <f t="shared" si="11"/>
        <v>90</v>
      </c>
      <c r="DA6" s="22">
        <f t="shared" si="11"/>
        <v>90</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2">
      <c r="A7" s="15"/>
      <c r="B7" s="24">
        <v>2022</v>
      </c>
      <c r="C7" s="24">
        <v>224618</v>
      </c>
      <c r="D7" s="24">
        <v>47</v>
      </c>
      <c r="E7" s="24">
        <v>1</v>
      </c>
      <c r="F7" s="24">
        <v>0</v>
      </c>
      <c r="G7" s="24">
        <v>0</v>
      </c>
      <c r="H7" s="24" t="s">
        <v>96</v>
      </c>
      <c r="I7" s="24" t="s">
        <v>97</v>
      </c>
      <c r="J7" s="24" t="s">
        <v>98</v>
      </c>
      <c r="K7" s="24" t="s">
        <v>99</v>
      </c>
      <c r="L7" s="24" t="s">
        <v>100</v>
      </c>
      <c r="M7" s="24" t="s">
        <v>101</v>
      </c>
      <c r="N7" s="25" t="s">
        <v>102</v>
      </c>
      <c r="O7" s="25" t="s">
        <v>103</v>
      </c>
      <c r="P7" s="25">
        <v>1.26</v>
      </c>
      <c r="Q7" s="25">
        <v>1320</v>
      </c>
      <c r="R7" s="25">
        <v>17431</v>
      </c>
      <c r="S7" s="25">
        <v>133.91</v>
      </c>
      <c r="T7" s="25">
        <v>130.16999999999999</v>
      </c>
      <c r="U7" s="25">
        <v>219</v>
      </c>
      <c r="V7" s="25">
        <v>0.22</v>
      </c>
      <c r="W7" s="25">
        <v>995.45</v>
      </c>
      <c r="X7" s="25">
        <v>87.31</v>
      </c>
      <c r="Y7" s="25">
        <v>84</v>
      </c>
      <c r="Z7" s="25">
        <v>93.4</v>
      </c>
      <c r="AA7" s="25">
        <v>87.05</v>
      </c>
      <c r="AB7" s="25">
        <v>107.87</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114.05</v>
      </c>
      <c r="BF7" s="25">
        <v>75.34</v>
      </c>
      <c r="BG7" s="25">
        <v>30.3</v>
      </c>
      <c r="BH7" s="25">
        <v>0</v>
      </c>
      <c r="BI7" s="25">
        <v>392.97</v>
      </c>
      <c r="BJ7" s="25">
        <v>1274.21</v>
      </c>
      <c r="BK7" s="25">
        <v>1183.92</v>
      </c>
      <c r="BL7" s="25">
        <v>1128.72</v>
      </c>
      <c r="BM7" s="25">
        <v>1125.25</v>
      </c>
      <c r="BN7" s="25">
        <v>1157.05</v>
      </c>
      <c r="BO7" s="25">
        <v>982.48</v>
      </c>
      <c r="BP7" s="25">
        <v>65.77</v>
      </c>
      <c r="BQ7" s="25">
        <v>77.849999999999994</v>
      </c>
      <c r="BR7" s="25">
        <v>53.28</v>
      </c>
      <c r="BS7" s="25">
        <v>83.86</v>
      </c>
      <c r="BT7" s="25">
        <v>54.73</v>
      </c>
      <c r="BU7" s="25">
        <v>41.25</v>
      </c>
      <c r="BV7" s="25">
        <v>42.5</v>
      </c>
      <c r="BW7" s="25">
        <v>41.84</v>
      </c>
      <c r="BX7" s="25">
        <v>41.44</v>
      </c>
      <c r="BY7" s="25">
        <v>37.65</v>
      </c>
      <c r="BZ7" s="25">
        <v>50.61</v>
      </c>
      <c r="CA7" s="25">
        <v>135.26</v>
      </c>
      <c r="CB7" s="25">
        <v>121.25</v>
      </c>
      <c r="CC7" s="25">
        <v>175.84</v>
      </c>
      <c r="CD7" s="25">
        <v>115.99</v>
      </c>
      <c r="CE7" s="25">
        <v>182.7</v>
      </c>
      <c r="CF7" s="25">
        <v>383.25</v>
      </c>
      <c r="CG7" s="25">
        <v>377.72</v>
      </c>
      <c r="CH7" s="25">
        <v>390.47</v>
      </c>
      <c r="CI7" s="25">
        <v>403.61</v>
      </c>
      <c r="CJ7" s="25">
        <v>442.82</v>
      </c>
      <c r="CK7" s="25">
        <v>320.83</v>
      </c>
      <c r="CL7" s="25">
        <v>40.68</v>
      </c>
      <c r="CM7" s="25">
        <v>37.4</v>
      </c>
      <c r="CN7" s="25">
        <v>39.520000000000003</v>
      </c>
      <c r="CO7" s="25">
        <v>35.58</v>
      </c>
      <c r="CP7" s="25">
        <v>33.43</v>
      </c>
      <c r="CQ7" s="25">
        <v>48.26</v>
      </c>
      <c r="CR7" s="25">
        <v>48.01</v>
      </c>
      <c r="CS7" s="25">
        <v>49.08</v>
      </c>
      <c r="CT7" s="25">
        <v>51.46</v>
      </c>
      <c r="CU7" s="25">
        <v>51.84</v>
      </c>
      <c r="CV7" s="25">
        <v>56.15</v>
      </c>
      <c r="CW7" s="25">
        <v>90</v>
      </c>
      <c r="CX7" s="25">
        <v>90</v>
      </c>
      <c r="CY7" s="25">
        <v>90</v>
      </c>
      <c r="CZ7" s="25">
        <v>90</v>
      </c>
      <c r="DA7" s="25">
        <v>90</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109</v>
      </c>
    </row>
    <row r="12" spans="1:144" x14ac:dyDescent="0.2">
      <c r="B12">
        <v>1</v>
      </c>
      <c r="C12">
        <v>1</v>
      </c>
      <c r="D12">
        <v>2</v>
      </c>
      <c r="E12">
        <v>3</v>
      </c>
      <c r="F12">
        <v>4</v>
      </c>
      <c r="G12" t="s">
        <v>110</v>
      </c>
    </row>
    <row r="13" spans="1:144" x14ac:dyDescent="0.2">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2023-12-05T01:06:20Z</dcterms:created>
  <dcterms:modified xsi:type="dcterms:W3CDTF">2024-02-27T02:44:14Z</dcterms:modified>
  <cp:category/>
</cp:coreProperties>
</file>