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214105\Desktop\"/>
    </mc:Choice>
  </mc:AlternateContent>
  <xr:revisionPtr revIDLastSave="0" documentId="13_ncr:1_{51CB32D6-85B0-45B4-9BEF-4DBD135096CF}" xr6:coauthVersionLast="47" xr6:coauthVersionMax="47" xr10:uidLastSave="{00000000-0000-0000-0000-000000000000}"/>
  <workbookProtection workbookAlgorithmName="SHA-512" workbookHashValue="RisK2VnXpG/nesC3WmM8YkK9DdZBXPwpvNJJqGT+ads0rNmWSGE21/qUqBBojxY95ehFSnvPIStpPn+VM9VPkg==" workbookSaltValue="STkAD+eDj06wqfwk8e+J4w=="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S6" i="5"/>
  <c r="R6" i="5"/>
  <c r="AD10" i="4" s="1"/>
  <c r="Q6" i="5"/>
  <c r="W10" i="4" s="1"/>
  <c r="P6" i="5"/>
  <c r="P10" i="4" s="1"/>
  <c r="O6" i="5"/>
  <c r="I10" i="4" s="1"/>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H86" i="4"/>
  <c r="E86" i="4"/>
  <c r="AT8" i="4"/>
  <c r="AL8" i="4"/>
  <c r="W8"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<sst xmlns="http://schemas.openxmlformats.org/spreadsheetml/2006/main" count="236" uniqueCount="120">
  <si>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</si>
  <si>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</si>
  <si>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</si>
  <si>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</si>
  <si>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</si>
  <si>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</si>
  <si>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</si>
  <si>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</si>
  <si>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</si>
  <si>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</si>
  <si>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</si>
  <si>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</si>
  <si>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</si>
  <si>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</si>
  <si>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</si>
  <si>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</si>
  <si>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</si>
  <si>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</si>
  <si>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</si>
  <si>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</si>
  <si>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</si>
  <si>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</si>
  <si>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</si>
  <si>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</si>
  <si>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</si>
  <si>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</si>
  <si>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</si>
  <si>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</si>
  <si>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</si>
  <si>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</si>
  <si>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</si>
  <si>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</si>
  <si>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</si>
  <si>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</si>
  <si>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</si>
  <si>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</si>
  <si>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</si>
  <si>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</si>
  <si>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</si>
  <si>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</si>
  <si>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</si>
  <si>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</si>
  <si>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</si>
  <si>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</si>
  <si>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</si>
  <si>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</si>
  <si>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</si>
  <si>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</si>
  <si>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</si>
  <si>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</si>
  <si>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</si>
  <si>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</si>
  <si>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</si>
  <si>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</si>
  <si>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</si>
  <si>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</si>
  <si>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</si>
  <si>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</si>
  <si>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</si>
  <si>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</si>
  <si>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</si>
  <si>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</si>
  <si>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</si>
  <si>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</si>
  <si>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</si>
  <si>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</si>
  <si>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</si>
  <si>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</si>
  <si>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</si>
  <si>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</si>
  <si>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</si>
  <si>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</si>
  <si>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</si>
  <si>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</si>
  <si>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</si>
  <si>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</si>
  <si>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</si>
  <si>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</si>
  <si>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</si>
  <si>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</si>
  <si>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</si>
  <si>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</si>
  <si>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</si>
  <si>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</si>
  <si>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</si>
  <si>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</si>
  <si>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</si>
  <si>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</si>
  <si>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</si>
  <si>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</si>
  <si>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</si>
  <si>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</si>
  <si>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</si>
  <si>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</si>
  <si>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</si>
  <si>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</si>
  <si>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</si>
  <si>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</si>
  <si>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森町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</si>
  <si>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</si>
  <si>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</si>
  <si>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</si>
  <si>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</si>
  <si>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</si>
  <si>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</si>
  <si>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</si>
  <si>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</si>
  <si>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</si>
  <si>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</si>
  <si>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</si>
  <si>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</si>
  <si>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</si>
  <si>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</si>
  <si>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</si>
  <si>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</si>
  <si>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</si>
  <si>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</si>
  <si>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下水道事業の開始から年月が浅く、施設が新しいため該当数値がない。</t>
    <phoneticPr fontId="4"/>
  </si>
  <si>
    <t>当町の公共下水道事業は、平成21年に供用開始し、現在、未普及解消に重点を置いて事業計画を実施している。現状では、当初計画より下水道接続率が低く有収水量も過少となっている。今後は、下水道整備区域の拡大により下水道利用可能人口が増加することに伴い有収水量も増加し、収益が増加し経営改善していくものと思われる。
また、維持管理にかかる経費については、施設が比較的新しく、当浄化センターの処理方式が維持管理費が掛からない処理方法でもあることから、類似団体と比べるとやや良い数値となっている。今後も下水道処理区域の拡大を進めるなかで、接続率及び水洗化率の増加に努めるとともに、近年の人口減少等を考慮し、より効率的な事業運営を行う必要がある。</t>
    <phoneticPr fontId="4"/>
  </si>
  <si>
    <t>①収益的収支比率については、前年度より微減であり、依然として一般会計繰入金に頼った経営である。未普及対策として毎年度管渠整備を行い、下水道供用開始区域を拡大し下水道使用料の増収を図っているが、それに伴い事業費に対する地方債借入額も増加するため、今後も健全的な経営を図り、経常経費の削減や料金改定等を検討する必要がある。
⑤経費回収率については、供用開始区域拡大に伴い汚水処理量も増加し、それにより汚水処理費も増額している。それに対して下水道接続率が計画どおりに進まないため、下水道使用料の増収が伴わず、一般会計繰入金により補填しているのが現状である。今後は、接続促進や汚水処理費の削減、料金改定等の検討をする必要がある。
⑥汚水処理原価については、供用開始区域拡大により汚水処理量が増加し、有収水量も増加しているが、依然として不明水も発生しているため、汚水処理費用増額の要因のひとつとなっている。今後も接続率向上と併せて管渠点検の実施等不明水の原因究明と対策を検討する必要がある。
⑦施設利用率については、平成30年度に浄化センターの増設が完了したことにより余裕をもって汚水処理が可能となっている。現在も、下水道処理区域の拡大を行っているため、今後も流入量が増加し、施設利用率が上昇することが想定される。
⑧水洗化率については、供用開始区域拡大したが、接続率が伸びなかったため微減となった。接続率が当初計画より下回っているため、今後も継続して接続促進に努める必要がある。</t>
    <rPh sb="19" eb="21">
      <t>ビゲン</t>
    </rPh>
    <rPh sb="576" eb="578">
      <t>セツゾク</t>
    </rPh>
    <rPh sb="578" eb="579">
      <t>リツ</t>
    </rPh>
    <rPh sb="580" eb="581">
      <t>ノ</t>
    </rPh>
    <rPh sb="588" eb="590">
      <t>ビゲン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</si>
</sst>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9D-48E0-9615-63C69703710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0.18</c:v>
                </c:pt>
                <c:pt idx="2">
                  <c:v>0.06</c:v>
                </c:pt>
                <c:pt idx="3" formatCode="#,##0.00;&quot;△&quot;#,##0.00">
                  <c:v>0</c:v>
                </c:pt>
                <c:pt idx="4" formatCode="#,##0.00;&quot;△&quot;#,##0.00">
                  <c:v>0</c:v>
                </c:pt>
              </c:numCache>
            </c:numRef>
          </c:val>
          <c:smooth val="0"/>
          <c:extLst>
            <c:ext xmlns:c16="http://schemas.microsoft.com/office/drawing/2014/chart" uri="{C3380CC4-5D6E-409C-BE32-E72D297353CC}">
              <c16:uniqueId val="{00000001-B59D-48E0-9615-63C69703710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31.46</c:v>
                </c:pt>
                <c:pt idx="1">
                  <c:v>40.58</c:v>
                </c:pt>
                <c:pt idx="2">
                  <c:v>33.14</c:v>
                </c:pt>
                <c:pt idx="3">
                  <c:v>41.23</c:v>
                </c:pt>
                <c:pt idx="4">
                  <c:v>41.65</c:v>
                </c:pt>
              </c:numCache>
            </c:numRef>
          </c:val>
          <c:extLst>
            <c:ext xmlns:c16="http://schemas.microsoft.com/office/drawing/2014/chart" uri="{C3380CC4-5D6E-409C-BE32-E72D297353CC}">
              <c16:uniqueId val="{00000000-108B-44FF-BB11-45F307BEDEC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45.44</c:v>
                </c:pt>
                <c:pt idx="1">
                  <c:v>47.28</c:v>
                </c:pt>
                <c:pt idx="2">
                  <c:v>44.83</c:v>
                </c:pt>
                <c:pt idx="3">
                  <c:v>43.76</c:v>
                </c:pt>
                <c:pt idx="4">
                  <c:v>46.26</c:v>
                </c:pt>
              </c:numCache>
            </c:numRef>
          </c:val>
          <c:smooth val="0"/>
          <c:extLst>
            <c:ext xmlns:c16="http://schemas.microsoft.com/office/drawing/2014/chart" uri="{C3380CC4-5D6E-409C-BE32-E72D297353CC}">
              <c16:uniqueId val="{00000001-108B-44FF-BB11-45F307BEDEC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58.41</c:v>
                </c:pt>
                <c:pt idx="1">
                  <c:v>58.62</c:v>
                </c:pt>
                <c:pt idx="2">
                  <c:v>61.24</c:v>
                </c:pt>
                <c:pt idx="3">
                  <c:v>65.86</c:v>
                </c:pt>
                <c:pt idx="4">
                  <c:v>60.64</c:v>
                </c:pt>
              </c:numCache>
            </c:numRef>
          </c:val>
          <c:extLst>
            <c:ext xmlns:c16="http://schemas.microsoft.com/office/drawing/2014/chart" uri="{C3380CC4-5D6E-409C-BE32-E72D297353CC}">
              <c16:uniqueId val="{00000000-6777-47B0-B8C8-8336CEEFC3F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65.97</c:v>
                </c:pt>
                <c:pt idx="1">
                  <c:v>64.7</c:v>
                </c:pt>
                <c:pt idx="2">
                  <c:v>60.57</c:v>
                </c:pt>
                <c:pt idx="3">
                  <c:v>65.75</c:v>
                </c:pt>
                <c:pt idx="4">
                  <c:v>56.49</c:v>
                </c:pt>
              </c:numCache>
            </c:numRef>
          </c:val>
          <c:smooth val="0"/>
          <c:extLst>
            <c:ext xmlns:c16="http://schemas.microsoft.com/office/drawing/2014/chart" uri="{C3380CC4-5D6E-409C-BE32-E72D297353CC}">
              <c16:uniqueId val="{00000001-6777-47B0-B8C8-8336CEEFC3F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60.3</c:v>
                </c:pt>
                <c:pt idx="1">
                  <c:v>118.7</c:v>
                </c:pt>
                <c:pt idx="2">
                  <c:v>52.4</c:v>
                </c:pt>
                <c:pt idx="3">
                  <c:v>50.92</c:v>
                </c:pt>
                <c:pt idx="4">
                  <c:v>45.78</c:v>
                </c:pt>
              </c:numCache>
            </c:numRef>
          </c:val>
          <c:extLst>
            <c:ext xmlns:c16="http://schemas.microsoft.com/office/drawing/2014/chart" uri="{C3380CC4-5D6E-409C-BE32-E72D297353CC}">
              <c16:uniqueId val="{00000000-2654-477E-97E4-DF57653015E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54-477E-97E4-DF57653015E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E6-4718-94BA-ABF7DA12605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E6-4718-94BA-ABF7DA12605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90-4B40-A177-0749CEE6E2D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90-4B40-A177-0749CEE6E2D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6D-473C-86DC-88E74B86DB9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6D-473C-86DC-88E74B86DB9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16-4B1A-A524-9FD2F27632F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16-4B1A-A524-9FD2F27632F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09-4E87-9B27-3FF9E2CBA20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722.53</c:v>
                </c:pt>
                <c:pt idx="1">
                  <c:v>933.3</c:v>
                </c:pt>
                <c:pt idx="2">
                  <c:v>1575.64</c:v>
                </c:pt>
                <c:pt idx="3">
                  <c:v>954.29</c:v>
                </c:pt>
                <c:pt idx="4">
                  <c:v>940.79</c:v>
                </c:pt>
              </c:numCache>
            </c:numRef>
          </c:val>
          <c:smooth val="0"/>
          <c:extLst>
            <c:ext xmlns:c16="http://schemas.microsoft.com/office/drawing/2014/chart" uri="{C3380CC4-5D6E-409C-BE32-E72D297353CC}">
              <c16:uniqueId val="{00000001-F909-4E87-9B27-3FF9E2CBA20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80.790000000000006</c:v>
                </c:pt>
                <c:pt idx="1">
                  <c:v>80.81</c:v>
                </c:pt>
                <c:pt idx="2">
                  <c:v>78.709999999999994</c:v>
                </c:pt>
                <c:pt idx="3">
                  <c:v>77.36</c:v>
                </c:pt>
                <c:pt idx="4">
                  <c:v>78.58</c:v>
                </c:pt>
              </c:numCache>
            </c:numRef>
          </c:val>
          <c:extLst>
            <c:ext xmlns:c16="http://schemas.microsoft.com/office/drawing/2014/chart" uri="{C3380CC4-5D6E-409C-BE32-E72D297353CC}">
              <c16:uniqueId val="{00000000-C1ED-497E-AF5C-F18688E105A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74.61</c:v>
                </c:pt>
                <c:pt idx="1">
                  <c:v>77.510000000000005</c:v>
                </c:pt>
                <c:pt idx="2">
                  <c:v>73.209999999999994</c:v>
                </c:pt>
                <c:pt idx="3">
                  <c:v>34.03</c:v>
                </c:pt>
                <c:pt idx="4">
                  <c:v>74.13</c:v>
                </c:pt>
              </c:numCache>
            </c:numRef>
          </c:val>
          <c:smooth val="0"/>
          <c:extLst>
            <c:ext xmlns:c16="http://schemas.microsoft.com/office/drawing/2014/chart" uri="{C3380CC4-5D6E-409C-BE32-E72D297353CC}">
              <c16:uniqueId val="{00000001-C1ED-497E-AF5C-F18688E105A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c:v>
                </c:pt>
                <c:pt idx="2">
                  <c:v>150</c:v>
                </c:pt>
                <c:pt idx="3">
                  <c:v>156.63999999999999</c:v>
                </c:pt>
                <c:pt idx="4">
                  <c:v>154.25</c:v>
                </c:pt>
              </c:numCache>
            </c:numRef>
          </c:val>
          <c:extLst>
            <c:ext xmlns:c16="http://schemas.microsoft.com/office/drawing/2014/chart" uri="{C3380CC4-5D6E-409C-BE32-E72D297353CC}">
              <c16:uniqueId val="{00000000-07E7-4064-9C2C-6495BEADAFE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233.5</c:v>
                </c:pt>
                <c:pt idx="1">
                  <c:v>221.95</c:v>
                </c:pt>
                <c:pt idx="2">
                  <c:v>229.52</c:v>
                </c:pt>
                <c:pt idx="3">
                  <c:v>470.79</c:v>
                </c:pt>
                <c:pt idx="4">
                  <c:v>221.86</c:v>
                </c:pt>
              </c:numCache>
            </c:numRef>
          </c:val>
          <c:smooth val="0"/>
          <c:extLst>
            <c:ext xmlns:c16="http://schemas.microsoft.com/office/drawing/2014/chart" uri="{C3380CC4-5D6E-409C-BE32-E72D297353CC}">
              <c16:uniqueId val="{00000001-07E7-4064-9C2C-6495BEADAFE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静岡県　森町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Cc3</v>
      </c>
      <c r="X8" s="65"/>
      <c r="Y8" s="65"/>
      <c r="Z8" s="65"/>
      <c r="AA8" s="65"/>
      <c r="AB8" s="65"/>
      <c r="AC8" s="65"/>
      <c r="AD8" s="66" t="str">
        <f>データ!$M$6</f>
        <v>非設置</v>
      </c>
      <c r="AE8" s="66"/>
      <c r="AF8" s="66"/>
      <c r="AG8" s="66"/>
      <c r="AH8" s="66"/>
      <c r="AI8" s="66"/>
      <c r="AJ8" s="66"/>
      <c r="AK8" s="3"/>
      <c r="AL8" s="46">
        <f>データ!S6</f>
        <v>17431</v>
      </c>
      <c r="AM8" s="46"/>
      <c r="AN8" s="46"/>
      <c r="AO8" s="46"/>
      <c r="AP8" s="46"/>
      <c r="AQ8" s="46"/>
      <c r="AR8" s="46"/>
      <c r="AS8" s="46"/>
      <c r="AT8" s="45">
        <f>データ!T6</f>
        <v>133.91</v>
      </c>
      <c r="AU8" s="45"/>
      <c r="AV8" s="45"/>
      <c r="AW8" s="45"/>
      <c r="AX8" s="45"/>
      <c r="AY8" s="45"/>
      <c r="AZ8" s="45"/>
      <c r="BA8" s="45"/>
      <c r="BB8" s="45">
        <f>データ!U6</f>
        <v>130.16999999999999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31.02</v>
      </c>
      <c r="Q10" s="45"/>
      <c r="R10" s="45"/>
      <c r="S10" s="45"/>
      <c r="T10" s="45"/>
      <c r="U10" s="45"/>
      <c r="V10" s="45"/>
      <c r="W10" s="45">
        <f>データ!Q6</f>
        <v>81.489999999999995</v>
      </c>
      <c r="X10" s="45"/>
      <c r="Y10" s="45"/>
      <c r="Z10" s="45"/>
      <c r="AA10" s="45"/>
      <c r="AB10" s="45"/>
      <c r="AC10" s="45"/>
      <c r="AD10" s="46">
        <f>データ!R6</f>
        <v>2200</v>
      </c>
      <c r="AE10" s="46"/>
      <c r="AF10" s="46"/>
      <c r="AG10" s="46"/>
      <c r="AH10" s="46"/>
      <c r="AI10" s="46"/>
      <c r="AJ10" s="46"/>
      <c r="AK10" s="2"/>
      <c r="AL10" s="46">
        <f>データ!V6</f>
        <v>5379</v>
      </c>
      <c r="AM10" s="46"/>
      <c r="AN10" s="46"/>
      <c r="AO10" s="46"/>
      <c r="AP10" s="46"/>
      <c r="AQ10" s="46"/>
      <c r="AR10" s="46"/>
      <c r="AS10" s="46"/>
      <c r="AT10" s="45">
        <f>データ!W6</f>
        <v>1.96</v>
      </c>
      <c r="AU10" s="45"/>
      <c r="AV10" s="45"/>
      <c r="AW10" s="45"/>
      <c r="AX10" s="45"/>
      <c r="AY10" s="45"/>
      <c r="AZ10" s="45"/>
      <c r="BA10" s="45"/>
      <c r="BB10" s="45">
        <f>データ!X6</f>
        <v>2744.39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NxJTqINNeTSP8kJ7DUvTCcPz49L4G0Ir18xrRtYPfyu8NgOe7cwFha7BM0acBWwS6HkAxK0pnLUYV1olrGwPDg==" saltValue="10UklQw6n30i3cYXyv9sr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224618</v>
      </c>
      <c r="D6" s="19">
        <f t="shared" si="3"/>
        <v>47</v>
      </c>
      <c r="E6" s="19">
        <f t="shared" si="3"/>
        <v>17</v>
      </c>
      <c r="F6" s="19">
        <f t="shared" si="3"/>
        <v>1</v>
      </c>
      <c r="G6" s="19">
        <f t="shared" si="3"/>
        <v>0</v>
      </c>
      <c r="H6" s="19" t="str">
        <f t="shared" si="3"/>
        <v>静岡県　森町</v>
      </c>
      <c r="I6" s="19" t="str">
        <f t="shared" si="3"/>
        <v>法非適用</v>
      </c>
      <c r="J6" s="19" t="str">
        <f t="shared" si="3"/>
        <v>下水道事業</v>
      </c>
      <c r="K6" s="19" t="str">
        <f t="shared" si="3"/>
        <v>公共下水道</v>
      </c>
      <c r="L6" s="19" t="str">
        <f t="shared" si="3"/>
        <v>Cc3</v>
      </c>
      <c r="M6" s="19" t="str">
        <f t="shared" si="3"/>
        <v>非設置</v>
      </c>
      <c r="N6" s="20" t="str">
        <f t="shared" si="3"/>
        <v>-</v>
      </c>
      <c r="O6" s="20" t="str">
        <f t="shared" si="3"/>
        <v>該当数値なし</v>
      </c>
      <c r="P6" s="20">
        <f t="shared" si="3"/>
        <v>31.02</v>
      </c>
      <c r="Q6" s="20">
        <f t="shared" si="3"/>
        <v>81.489999999999995</v>
      </c>
      <c r="R6" s="20">
        <f t="shared" si="3"/>
        <v>2200</v>
      </c>
      <c r="S6" s="20">
        <f t="shared" si="3"/>
        <v>17431</v>
      </c>
      <c r="T6" s="20">
        <f t="shared" si="3"/>
        <v>133.91</v>
      </c>
      <c r="U6" s="20">
        <f t="shared" si="3"/>
        <v>130.16999999999999</v>
      </c>
      <c r="V6" s="20">
        <f t="shared" si="3"/>
        <v>5379</v>
      </c>
      <c r="W6" s="20">
        <f t="shared" si="3"/>
        <v>1.96</v>
      </c>
      <c r="X6" s="20">
        <f t="shared" si="3"/>
        <v>2744.39</v>
      </c>
      <c r="Y6" s="21">
        <f>IF(Y7="",NA(),Y7)</f>
        <v>60.3</v>
      </c>
      <c r="Z6" s="21">
        <f t="shared" ref="Z6:AH6" si="4">IF(Z7="",NA(),Z7)</f>
        <v>118.7</v>
      </c>
      <c r="AA6" s="21">
        <f t="shared" si="4"/>
        <v>52.4</v>
      </c>
      <c r="AB6" s="21">
        <f t="shared" si="4"/>
        <v>50.92</v>
      </c>
      <c r="AC6" s="21">
        <f t="shared" si="4"/>
        <v>45.78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722.53</v>
      </c>
      <c r="BL6" s="21">
        <f t="shared" si="7"/>
        <v>933.3</v>
      </c>
      <c r="BM6" s="21">
        <f t="shared" si="7"/>
        <v>1575.64</v>
      </c>
      <c r="BN6" s="21">
        <f t="shared" si="7"/>
        <v>954.29</v>
      </c>
      <c r="BO6" s="21">
        <f t="shared" si="7"/>
        <v>940.79</v>
      </c>
      <c r="BP6" s="20" t="str">
        <f>IF(BP7="","",IF(BP7="-","【-】","【"&amp;SUBSTITUTE(TEXT(BP7,"#,##0.00"),"-","△")&amp;"】"))</f>
        <v>【652.82】</v>
      </c>
      <c r="BQ6" s="21">
        <f>IF(BQ7="",NA(),BQ7)</f>
        <v>80.790000000000006</v>
      </c>
      <c r="BR6" s="21">
        <f t="shared" ref="BR6:BZ6" si="8">IF(BR7="",NA(),BR7)</f>
        <v>80.81</v>
      </c>
      <c r="BS6" s="21">
        <f t="shared" si="8"/>
        <v>78.709999999999994</v>
      </c>
      <c r="BT6" s="21">
        <f t="shared" si="8"/>
        <v>77.36</v>
      </c>
      <c r="BU6" s="21">
        <f t="shared" si="8"/>
        <v>78.58</v>
      </c>
      <c r="BV6" s="21">
        <f t="shared" si="8"/>
        <v>74.61</v>
      </c>
      <c r="BW6" s="21">
        <f t="shared" si="8"/>
        <v>77.510000000000005</v>
      </c>
      <c r="BX6" s="21">
        <f t="shared" si="8"/>
        <v>73.209999999999994</v>
      </c>
      <c r="BY6" s="21">
        <f t="shared" si="8"/>
        <v>34.03</v>
      </c>
      <c r="BZ6" s="21">
        <f t="shared" si="8"/>
        <v>74.13</v>
      </c>
      <c r="CA6" s="20" t="str">
        <f>IF(CA7="","",IF(CA7="-","【-】","【"&amp;SUBSTITUTE(TEXT(CA7,"#,##0.00"),"-","△")&amp;"】"))</f>
        <v>【97.61】</v>
      </c>
      <c r="CB6" s="21">
        <f>IF(CB7="",NA(),CB7)</f>
        <v>150</v>
      </c>
      <c r="CC6" s="21">
        <f t="shared" ref="CC6:CK6" si="9">IF(CC7="",NA(),CC7)</f>
        <v>150</v>
      </c>
      <c r="CD6" s="21">
        <f t="shared" si="9"/>
        <v>150</v>
      </c>
      <c r="CE6" s="21">
        <f t="shared" si="9"/>
        <v>156.63999999999999</v>
      </c>
      <c r="CF6" s="21">
        <f t="shared" si="9"/>
        <v>154.25</v>
      </c>
      <c r="CG6" s="21">
        <f t="shared" si="9"/>
        <v>233.5</v>
      </c>
      <c r="CH6" s="21">
        <f t="shared" si="9"/>
        <v>221.95</v>
      </c>
      <c r="CI6" s="21">
        <f t="shared" si="9"/>
        <v>229.52</v>
      </c>
      <c r="CJ6" s="21">
        <f t="shared" si="9"/>
        <v>470.79</v>
      </c>
      <c r="CK6" s="21">
        <f t="shared" si="9"/>
        <v>221.86</v>
      </c>
      <c r="CL6" s="20" t="str">
        <f>IF(CL7="","",IF(CL7="-","【-】","【"&amp;SUBSTITUTE(TEXT(CL7,"#,##0.00"),"-","△")&amp;"】"))</f>
        <v>【138.29】</v>
      </c>
      <c r="CM6" s="21">
        <f>IF(CM7="",NA(),CM7)</f>
        <v>31.46</v>
      </c>
      <c r="CN6" s="21">
        <f t="shared" ref="CN6:CV6" si="10">IF(CN7="",NA(),CN7)</f>
        <v>40.58</v>
      </c>
      <c r="CO6" s="21">
        <f t="shared" si="10"/>
        <v>33.14</v>
      </c>
      <c r="CP6" s="21">
        <f t="shared" si="10"/>
        <v>41.23</v>
      </c>
      <c r="CQ6" s="21">
        <f t="shared" si="10"/>
        <v>41.65</v>
      </c>
      <c r="CR6" s="21">
        <f t="shared" si="10"/>
        <v>45.44</v>
      </c>
      <c r="CS6" s="21">
        <f t="shared" si="10"/>
        <v>47.28</v>
      </c>
      <c r="CT6" s="21">
        <f t="shared" si="10"/>
        <v>44.83</v>
      </c>
      <c r="CU6" s="21">
        <f t="shared" si="10"/>
        <v>43.76</v>
      </c>
      <c r="CV6" s="21">
        <f t="shared" si="10"/>
        <v>46.26</v>
      </c>
      <c r="CW6" s="20" t="str">
        <f>IF(CW7="","",IF(CW7="-","【-】","【"&amp;SUBSTITUTE(TEXT(CW7,"#,##0.00"),"-","△")&amp;"】"))</f>
        <v>【59.10】</v>
      </c>
      <c r="CX6" s="21">
        <f>IF(CX7="",NA(),CX7)</f>
        <v>58.41</v>
      </c>
      <c r="CY6" s="21">
        <f t="shared" ref="CY6:DG6" si="11">IF(CY7="",NA(),CY7)</f>
        <v>58.62</v>
      </c>
      <c r="CZ6" s="21">
        <f t="shared" si="11"/>
        <v>61.24</v>
      </c>
      <c r="DA6" s="21">
        <f t="shared" si="11"/>
        <v>65.86</v>
      </c>
      <c r="DB6" s="21">
        <f t="shared" si="11"/>
        <v>60.64</v>
      </c>
      <c r="DC6" s="21">
        <f t="shared" si="11"/>
        <v>65.97</v>
      </c>
      <c r="DD6" s="21">
        <f t="shared" si="11"/>
        <v>64.7</v>
      </c>
      <c r="DE6" s="21">
        <f t="shared" si="11"/>
        <v>60.57</v>
      </c>
      <c r="DF6" s="21">
        <f t="shared" si="11"/>
        <v>65.75</v>
      </c>
      <c r="DG6" s="21">
        <f t="shared" si="11"/>
        <v>56.49</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0.25</v>
      </c>
      <c r="EK6" s="21">
        <f t="shared" si="14"/>
        <v>0.18</v>
      </c>
      <c r="EL6" s="21">
        <f t="shared" si="14"/>
        <v>0.06</v>
      </c>
      <c r="EM6" s="20">
        <f t="shared" si="14"/>
        <v>0</v>
      </c>
      <c r="EN6" s="20">
        <f t="shared" si="14"/>
        <v>0</v>
      </c>
      <c r="EO6" s="20" t="str">
        <f>IF(EO7="","",IF(EO7="-","【-】","【"&amp;SUBSTITUTE(TEXT(EO7,"#,##0.00"),"-","△")&amp;"】"))</f>
        <v>【0.23】</v>
      </c>
    </row>
    <row r="7" spans="1:145" s="22" customFormat="1" x14ac:dyDescent="0.2">
      <c r="A7" s="14"/>
      <c r="B7" s="23">
        <v>2022</v>
      </c>
      <c r="C7" s="23">
        <v>224618</v>
      </c>
      <c r="D7" s="23">
        <v>47</v>
      </c>
      <c r="E7" s="23">
        <v>17</v>
      </c>
      <c r="F7" s="23">
        <v>1</v>
      </c>
      <c r="G7" s="23">
        <v>0</v>
      </c>
      <c r="H7" s="23" t="s">
        <v>98</v>
      </c>
      <c r="I7" s="23" t="s">
        <v>99</v>
      </c>
      <c r="J7" s="23" t="s">
        <v>100</v>
      </c>
      <c r="K7" s="23" t="s">
        <v>101</v>
      </c>
      <c r="L7" s="23" t="s">
        <v>102</v>
      </c>
      <c r="M7" s="23" t="s">
        <v>103</v>
      </c>
      <c r="N7" s="24" t="s">
        <v>104</v>
      </c>
      <c r="O7" s="24" t="s">
        <v>105</v>
      </c>
      <c r="P7" s="24">
        <v>31.02</v>
      </c>
      <c r="Q7" s="24">
        <v>81.489999999999995</v>
      </c>
      <c r="R7" s="24">
        <v>2200</v>
      </c>
      <c r="S7" s="24">
        <v>17431</v>
      </c>
      <c r="T7" s="24">
        <v>133.91</v>
      </c>
      <c r="U7" s="24">
        <v>130.16999999999999</v>
      </c>
      <c r="V7" s="24">
        <v>5379</v>
      </c>
      <c r="W7" s="24">
        <v>1.96</v>
      </c>
      <c r="X7" s="24">
        <v>2744.39</v>
      </c>
      <c r="Y7" s="24">
        <v>60.3</v>
      </c>
      <c r="Z7" s="24">
        <v>118.7</v>
      </c>
      <c r="AA7" s="24">
        <v>52.4</v>
      </c>
      <c r="AB7" s="24">
        <v>50.92</v>
      </c>
      <c r="AC7" s="24">
        <v>45.78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722.53</v>
      </c>
      <c r="BL7" s="24">
        <v>933.3</v>
      </c>
      <c r="BM7" s="24">
        <v>1575.64</v>
      </c>
      <c r="BN7" s="24">
        <v>954.29</v>
      </c>
      <c r="BO7" s="24">
        <v>940.79</v>
      </c>
      <c r="BP7" s="24">
        <v>652.82000000000005</v>
      </c>
      <c r="BQ7" s="24">
        <v>80.790000000000006</v>
      </c>
      <c r="BR7" s="24">
        <v>80.81</v>
      </c>
      <c r="BS7" s="24">
        <v>78.709999999999994</v>
      </c>
      <c r="BT7" s="24">
        <v>77.36</v>
      </c>
      <c r="BU7" s="24">
        <v>78.58</v>
      </c>
      <c r="BV7" s="24">
        <v>74.61</v>
      </c>
      <c r="BW7" s="24">
        <v>77.510000000000005</v>
      </c>
      <c r="BX7" s="24">
        <v>73.209999999999994</v>
      </c>
      <c r="BY7" s="24">
        <v>34.03</v>
      </c>
      <c r="BZ7" s="24">
        <v>74.13</v>
      </c>
      <c r="CA7" s="24">
        <v>97.61</v>
      </c>
      <c r="CB7" s="24">
        <v>150</v>
      </c>
      <c r="CC7" s="24">
        <v>150</v>
      </c>
      <c r="CD7" s="24">
        <v>150</v>
      </c>
      <c r="CE7" s="24">
        <v>156.63999999999999</v>
      </c>
      <c r="CF7" s="24">
        <v>154.25</v>
      </c>
      <c r="CG7" s="24">
        <v>233.5</v>
      </c>
      <c r="CH7" s="24">
        <v>221.95</v>
      </c>
      <c r="CI7" s="24">
        <v>229.52</v>
      </c>
      <c r="CJ7" s="24">
        <v>470.79</v>
      </c>
      <c r="CK7" s="24">
        <v>221.86</v>
      </c>
      <c r="CL7" s="24">
        <v>138.29</v>
      </c>
      <c r="CM7" s="24">
        <v>31.46</v>
      </c>
      <c r="CN7" s="24">
        <v>40.58</v>
      </c>
      <c r="CO7" s="24">
        <v>33.14</v>
      </c>
      <c r="CP7" s="24">
        <v>41.23</v>
      </c>
      <c r="CQ7" s="24">
        <v>41.65</v>
      </c>
      <c r="CR7" s="24">
        <v>45.44</v>
      </c>
      <c r="CS7" s="24">
        <v>47.28</v>
      </c>
      <c r="CT7" s="24">
        <v>44.83</v>
      </c>
      <c r="CU7" s="24">
        <v>43.76</v>
      </c>
      <c r="CV7" s="24">
        <v>46.26</v>
      </c>
      <c r="CW7" s="24">
        <v>59.1</v>
      </c>
      <c r="CX7" s="24">
        <v>58.41</v>
      </c>
      <c r="CY7" s="24">
        <v>58.62</v>
      </c>
      <c r="CZ7" s="24">
        <v>61.24</v>
      </c>
      <c r="DA7" s="24">
        <v>65.86</v>
      </c>
      <c r="DB7" s="24">
        <v>60.64</v>
      </c>
      <c r="DC7" s="24">
        <v>65.97</v>
      </c>
      <c r="DD7" s="24">
        <v>64.7</v>
      </c>
      <c r="DE7" s="24">
        <v>60.57</v>
      </c>
      <c r="DF7" s="24">
        <v>65.75</v>
      </c>
      <c r="DG7" s="24">
        <v>56.49</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0.25</v>
      </c>
      <c r="EK7" s="24">
        <v>0.18</v>
      </c>
      <c r="EL7" s="24">
        <v>0.06</v>
      </c>
      <c r="EM7" s="24">
        <v>0</v>
      </c>
      <c r="EN7" s="24">
        <v>0</v>
      </c>
      <c r="EO7" s="24">
        <v>0.23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115</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2024-01-24T05:22:45Z</cp:lastPrinted>
  <dcterms:created xsi:type="dcterms:W3CDTF">2023-12-12T02:47:25Z</dcterms:created>
  <dcterms:modified xsi:type="dcterms:W3CDTF">2024-02-27T02:43:57Z</dcterms:modified>
  <cp:category/>
</cp:coreProperties>
</file>